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G:\Analyse\Ben\Corporate Tennis\"/>
    </mc:Choice>
  </mc:AlternateContent>
  <xr:revisionPtr revIDLastSave="0" documentId="13_ncr:1_{AC27393E-6CD6-49E5-84D5-99F06134C9FB}" xr6:coauthVersionLast="47" xr6:coauthVersionMax="47" xr10:uidLastSave="{00000000-0000-0000-0000-000000000000}"/>
  <bookViews>
    <workbookView xWindow="28680" yWindow="-120" windowWidth="29040" windowHeight="15840" tabRatio="799" xr2:uid="{00000000-000D-0000-FFFF-FFFF00000000}"/>
  </bookViews>
  <sheets>
    <sheet name="Sheet1" sheetId="24" r:id="rId1"/>
    <sheet name="Classements" sheetId="18" state="hidden" r:id="rId2"/>
  </sheets>
  <externalReferences>
    <externalReference r:id="rId3"/>
  </externalReferences>
  <definedNames>
    <definedName name="_xlnm._FilterDatabase" localSheetId="1" hidden="1">Classements!#REF!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4" i="24" l="1"/>
  <c r="L35" i="24"/>
  <c r="D35" i="24" l="1"/>
  <c r="AB32" i="24"/>
  <c r="Z32" i="24"/>
  <c r="AE30" i="24"/>
  <c r="AE32" i="24" s="1"/>
  <c r="AD30" i="24"/>
  <c r="AC30" i="24"/>
  <c r="AC32" i="24" s="1"/>
  <c r="AA30" i="24"/>
  <c r="AA32" i="24" s="1"/>
  <c r="Y30" i="24"/>
  <c r="AE28" i="24"/>
  <c r="AD28" i="24"/>
  <c r="AC23" i="24"/>
  <c r="Z23" i="24"/>
  <c r="AE22" i="24"/>
  <c r="AD22" i="24"/>
  <c r="AE21" i="24"/>
  <c r="AD21" i="24"/>
  <c r="Y21" i="24"/>
  <c r="X21" i="24"/>
  <c r="AE20" i="24"/>
  <c r="AD20" i="24"/>
  <c r="AC20" i="24"/>
  <c r="AA20" i="24"/>
  <c r="AA23" i="24" s="1"/>
  <c r="Y20" i="24"/>
  <c r="AE19" i="24"/>
  <c r="AD19" i="24"/>
  <c r="AB19" i="24"/>
  <c r="AB23" i="24" s="1"/>
  <c r="AB34" i="24" s="1"/>
  <c r="Z19" i="24"/>
  <c r="Y19" i="24"/>
  <c r="X19" i="24"/>
  <c r="Z34" i="24" l="1"/>
  <c r="AD32" i="24"/>
  <c r="X23" i="24"/>
  <c r="X34" i="24" s="1"/>
  <c r="AE23" i="24"/>
  <c r="AE34" i="24" s="1"/>
  <c r="AD23" i="24"/>
  <c r="Y23" i="24"/>
  <c r="Y34" i="24" s="1"/>
  <c r="AA34" i="24"/>
  <c r="AC34" i="24"/>
  <c r="AD34" i="24" l="1"/>
  <c r="X35" i="24"/>
  <c r="G11" i="18" l="1"/>
  <c r="F11" i="18"/>
  <c r="E11" i="18"/>
  <c r="D11" i="18"/>
  <c r="C11" i="18"/>
  <c r="B11" i="18"/>
  <c r="G10" i="18"/>
  <c r="F10" i="18"/>
  <c r="E10" i="18"/>
  <c r="D10" i="18"/>
  <c r="C10" i="18"/>
  <c r="B10" i="18"/>
  <c r="G9" i="18"/>
  <c r="F9" i="18"/>
  <c r="E9" i="18"/>
  <c r="D9" i="18"/>
  <c r="C9" i="18"/>
  <c r="B9" i="18"/>
  <c r="G8" i="18"/>
  <c r="F8" i="18"/>
  <c r="E8" i="18"/>
  <c r="D8" i="18"/>
  <c r="C8" i="18"/>
  <c r="B8" i="18"/>
  <c r="G7" i="18"/>
  <c r="F7" i="18"/>
  <c r="E7" i="18"/>
  <c r="D7" i="18"/>
  <c r="C7" i="18"/>
  <c r="B7" i="18"/>
  <c r="G6" i="18"/>
  <c r="F6" i="18"/>
  <c r="E6" i="18"/>
  <c r="D6" i="18"/>
  <c r="C6" i="18"/>
  <c r="B6" i="18"/>
  <c r="G5" i="18"/>
  <c r="F5" i="18"/>
  <c r="E5" i="18"/>
  <c r="D5" i="18"/>
  <c r="C5" i="18"/>
  <c r="B5" i="18"/>
  <c r="G4" i="18" l="1"/>
  <c r="F4" i="18"/>
  <c r="E4" i="18"/>
  <c r="D4" i="18"/>
  <c r="B4" i="18" l="1"/>
  <c r="C4" i="18"/>
</calcChain>
</file>

<file path=xl/sharedStrings.xml><?xml version="1.0" encoding="utf-8"?>
<sst xmlns="http://schemas.openxmlformats.org/spreadsheetml/2006/main" count="113" uniqueCount="72">
  <si>
    <t>FEUILLE DE MATCH</t>
  </si>
  <si>
    <t>Société Visitée</t>
  </si>
  <si>
    <t>Société Visiteur</t>
  </si>
  <si>
    <t>N° du match :</t>
  </si>
  <si>
    <t>N° du tour :</t>
  </si>
  <si>
    <t>Date :</t>
  </si>
  <si>
    <t>Lieu :</t>
  </si>
  <si>
    <t>CLUB VISITE</t>
  </si>
  <si>
    <t>CLUB VISITEUR</t>
  </si>
  <si>
    <t>Résultat</t>
  </si>
  <si>
    <t>Points</t>
  </si>
  <si>
    <t>Matchs</t>
  </si>
  <si>
    <t>Sets</t>
  </si>
  <si>
    <t>Jeux</t>
  </si>
  <si>
    <t>Simples</t>
  </si>
  <si>
    <t>Ordre</t>
  </si>
  <si>
    <t>Identifiant</t>
  </si>
  <si>
    <t>NOM ET PRENOM</t>
  </si>
  <si>
    <t>Classement</t>
  </si>
  <si>
    <t>Score</t>
  </si>
  <si>
    <t>Visité</t>
  </si>
  <si>
    <t>Visiteur</t>
  </si>
  <si>
    <t>Set 1</t>
  </si>
  <si>
    <t>Set 2</t>
  </si>
  <si>
    <t>Set 3</t>
  </si>
  <si>
    <t>Résultat des simples</t>
  </si>
  <si>
    <t>Doubles</t>
  </si>
  <si>
    <t>Résultat des doubles</t>
  </si>
  <si>
    <t>Responsable visité :</t>
  </si>
  <si>
    <t>Responsable visiteur :</t>
  </si>
  <si>
    <t>Résultat final</t>
  </si>
  <si>
    <t>Nom :</t>
  </si>
  <si>
    <t>Vainqueur :</t>
  </si>
  <si>
    <t>Remarque :</t>
  </si>
  <si>
    <t>BIL</t>
  </si>
  <si>
    <t>Société</t>
  </si>
  <si>
    <t>Classements</t>
  </si>
  <si>
    <t>Corporate Hommes</t>
  </si>
  <si>
    <t>Points équipe</t>
  </si>
  <si>
    <t>Rencontres jouées</t>
  </si>
  <si>
    <t>Δ points</t>
  </si>
  <si>
    <t>Δ matchs</t>
  </si>
  <si>
    <t>Δ sets</t>
  </si>
  <si>
    <t>Δ jeux</t>
  </si>
  <si>
    <t>Encevo</t>
  </si>
  <si>
    <t>ALR-LTB</t>
  </si>
  <si>
    <t>B.E.I.</t>
  </si>
  <si>
    <t>Arendt &amp; Medernach</t>
  </si>
  <si>
    <t>Kleyr Grasso</t>
  </si>
  <si>
    <t>BdL</t>
  </si>
  <si>
    <t>LN-LESC</t>
  </si>
  <si>
    <t>La joueuse doit être placée en 1, les positions 2, 3 et 4 peuvent être choisies librement.</t>
  </si>
  <si>
    <t>Double mixte en position 1, double Messieurs en position 2.</t>
  </si>
  <si>
    <t>AM1</t>
  </si>
  <si>
    <t>AM4</t>
  </si>
  <si>
    <t>AM8</t>
  </si>
  <si>
    <t>CNT</t>
  </si>
  <si>
    <t>BL3</t>
  </si>
  <si>
    <t>BL10</t>
  </si>
  <si>
    <t>?</t>
  </si>
  <si>
    <t>Banque de Luxembourg</t>
  </si>
  <si>
    <t>Ritz Ben</t>
  </si>
  <si>
    <t>2.1</t>
  </si>
  <si>
    <t>6.1</t>
  </si>
  <si>
    <t>Brunetti Fred</t>
  </si>
  <si>
    <t>Arrou-Vignod Emmanuel</t>
  </si>
  <si>
    <t>BL12?</t>
  </si>
  <si>
    <t>Vargas Dominguez Felipe</t>
  </si>
  <si>
    <t>Hulet Thomas</t>
  </si>
  <si>
    <t>Lecendrier Felix</t>
  </si>
  <si>
    <t>Vaisvilaité Evelina</t>
  </si>
  <si>
    <t>Comme la rencontre était décidée après les simples, nous avons terminé sur un double Ritz/Arrou-Vignod vs Vaisvilaité/Hulet pour que la joueuse de Arendt &amp; Medernach puisse quand même jouer un match.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</si>
</sst>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0.0"/>
    <numFmt numFmtId="166" formatCode="[$-F800]dddd\,\ mmmm\ dd\,\ yyyy"/>
  </numFmts>
  <fonts count="22" x14ac:knownFonts="1">
    <font>
      <sz val="12"/>
      <color theme="1"/>
      <name val="Calibri"/>
      <family val="2"/>
      <scheme val="minor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sz val="14"/>
      <color indexed="8"/>
      <name val="Arial"/>
      <family val="2"/>
    </font>
    <font>
      <sz val="18"/>
      <color indexed="8"/>
      <name val="Arial"/>
      <family val="2"/>
    </font>
    <font>
      <u/>
      <sz val="18"/>
      <color indexed="8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b/>
      <sz val="16"/>
      <color indexed="8"/>
      <name val="Arial"/>
      <family val="2"/>
    </font>
    <font>
      <u/>
      <sz val="8"/>
      <color indexed="8"/>
      <name val="Arial"/>
      <family val="2"/>
    </font>
    <font>
      <sz val="10"/>
      <name val="Arial"/>
      <family val="2"/>
    </font>
    <font>
      <b/>
      <sz val="12"/>
      <color indexed="10"/>
      <name val="Arial"/>
      <family val="2"/>
    </font>
    <font>
      <sz val="11"/>
      <color theme="1"/>
      <name val="Arial"/>
      <family val="2"/>
    </font>
    <font>
      <b/>
      <sz val="10"/>
      <color indexed="10"/>
      <name val="Arial"/>
      <family val="2"/>
    </font>
    <font>
      <b/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40"/>
      <color theme="1"/>
      <name val="Calibri"/>
      <family val="2"/>
      <scheme val="minor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00B0F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4" fillId="0" borderId="0" applyFont="0" applyFill="0" applyBorder="0" applyAlignment="0" applyProtection="0"/>
    <xf numFmtId="0" fontId="16" fillId="0" borderId="0"/>
    <xf numFmtId="0" fontId="14" fillId="0" borderId="0"/>
  </cellStyleXfs>
  <cellXfs count="230">
    <xf numFmtId="0" fontId="0" fillId="0" borderId="0" xfId="0"/>
    <xf numFmtId="0" fontId="1" fillId="0" borderId="0" xfId="0" applyFont="1"/>
    <xf numFmtId="1" fontId="3" fillId="0" borderId="1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8" fillId="0" borderId="0" xfId="0" applyFont="1"/>
    <xf numFmtId="0" fontId="10" fillId="0" borderId="0" xfId="0" applyFont="1"/>
    <xf numFmtId="14" fontId="1" fillId="0" borderId="0" xfId="0" applyNumberFormat="1" applyFont="1"/>
    <xf numFmtId="0" fontId="1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center" textRotation="255"/>
    </xf>
    <xf numFmtId="164" fontId="3" fillId="0" borderId="11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textRotation="255"/>
    </xf>
    <xf numFmtId="0" fontId="2" fillId="0" borderId="0" xfId="0" applyFont="1" applyAlignment="1">
      <alignment horizontal="center" textRotation="255"/>
    </xf>
    <xf numFmtId="0" fontId="10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7" fillId="0" borderId="0" xfId="0" applyFont="1"/>
    <xf numFmtId="0" fontId="10" fillId="0" borderId="0" xfId="0" applyFont="1" applyAlignment="1">
      <alignment horizontal="left" vertical="top"/>
    </xf>
    <xf numFmtId="0" fontId="1" fillId="0" borderId="2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9" fillId="0" borderId="58" xfId="0" applyFont="1" applyBorder="1"/>
    <xf numFmtId="0" fontId="19" fillId="0" borderId="6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9" fillId="0" borderId="59" xfId="0" applyFont="1" applyBorder="1"/>
    <xf numFmtId="0" fontId="19" fillId="0" borderId="60" xfId="0" applyFont="1" applyBorder="1"/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1" fillId="0" borderId="14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5" fillId="0" borderId="10" xfId="0" applyFont="1" applyBorder="1" applyAlignment="1">
      <alignment horizontal="center" vertical="center" textRotation="90"/>
    </xf>
    <xf numFmtId="164" fontId="1" fillId="0" borderId="14" xfId="0" applyNumberFormat="1" applyFont="1" applyBorder="1" applyAlignment="1">
      <alignment horizontal="center" vertical="center"/>
    </xf>
    <xf numFmtId="164" fontId="1" fillId="0" borderId="35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textRotation="90"/>
    </xf>
    <xf numFmtId="0" fontId="1" fillId="0" borderId="2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textRotation="255"/>
    </xf>
    <xf numFmtId="0" fontId="2" fillId="0" borderId="18" xfId="0" applyFont="1" applyBorder="1" applyAlignment="1">
      <alignment horizontal="center" vertical="center" textRotation="255"/>
    </xf>
    <xf numFmtId="0" fontId="6" fillId="2" borderId="21" xfId="0" applyFont="1" applyFill="1" applyBorder="1" applyAlignment="1">
      <alignment horizontal="center" vertical="center" textRotation="255"/>
    </xf>
    <xf numFmtId="0" fontId="0" fillId="0" borderId="21" xfId="0" applyBorder="1"/>
    <xf numFmtId="0" fontId="0" fillId="0" borderId="38" xfId="0" applyBorder="1"/>
    <xf numFmtId="0" fontId="2" fillId="0" borderId="22" xfId="0" applyFont="1" applyBorder="1" applyAlignment="1">
      <alignment horizontal="center" vertical="center" textRotation="255"/>
    </xf>
    <xf numFmtId="0" fontId="2" fillId="0" borderId="23" xfId="0" applyFont="1" applyBorder="1" applyAlignment="1">
      <alignment horizontal="center" vertical="center" textRotation="255"/>
    </xf>
    <xf numFmtId="0" fontId="2" fillId="0" borderId="24" xfId="0" applyFont="1" applyBorder="1" applyAlignment="1">
      <alignment horizontal="center" vertical="center" textRotation="255"/>
    </xf>
    <xf numFmtId="0" fontId="2" fillId="0" borderId="20" xfId="0" applyFont="1" applyBorder="1" applyAlignment="1">
      <alignment horizontal="center" vertical="center" textRotation="255"/>
    </xf>
    <xf numFmtId="0" fontId="2" fillId="0" borderId="0" xfId="0" applyFont="1" applyAlignment="1">
      <alignment horizontal="center" vertical="center" textRotation="255"/>
    </xf>
    <xf numFmtId="0" fontId="2" fillId="0" borderId="21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textRotation="255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1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39" xfId="0" applyFont="1" applyBorder="1" applyAlignment="1">
      <alignment horizontal="left"/>
    </xf>
    <xf numFmtId="0" fontId="4" fillId="0" borderId="15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 wrapText="1"/>
    </xf>
    <xf numFmtId="0" fontId="17" fillId="0" borderId="37" xfId="0" applyFont="1" applyBorder="1" applyAlignment="1">
      <alignment horizontal="center" vertical="center" wrapText="1"/>
    </xf>
    <xf numFmtId="0" fontId="17" fillId="0" borderId="46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shrinkToFit="1"/>
    </xf>
    <xf numFmtId="0" fontId="3" fillId="0" borderId="53" xfId="0" applyFont="1" applyBorder="1" applyAlignment="1">
      <alignment horizontal="center" vertical="center" shrinkToFit="1"/>
    </xf>
    <xf numFmtId="0" fontId="3" fillId="0" borderId="54" xfId="0" applyFont="1" applyBorder="1" applyAlignment="1">
      <alignment horizontal="center" vertical="center" shrinkToFit="1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166" fontId="1" fillId="0" borderId="4" xfId="0" applyNumberFormat="1" applyFont="1" applyBorder="1" applyAlignment="1">
      <alignment horizontal="center"/>
    </xf>
    <xf numFmtId="166" fontId="1" fillId="0" borderId="51" xfId="0" applyNumberFormat="1" applyFont="1" applyBorder="1" applyAlignment="1">
      <alignment horizontal="center"/>
    </xf>
    <xf numFmtId="166" fontId="1" fillId="0" borderId="2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8" fillId="0" borderId="2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4" fillId="0" borderId="41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 shrinkToFit="1"/>
    </xf>
    <xf numFmtId="0" fontId="3" fillId="0" borderId="48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2" fillId="0" borderId="2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5" xfId="0" applyFont="1" applyBorder="1" applyAlignment="1" applyProtection="1">
      <alignment horizontal="center" vertical="center"/>
      <protection locked="0"/>
    </xf>
    <xf numFmtId="0" fontId="1" fillId="0" borderId="48" xfId="0" applyFont="1" applyBorder="1" applyAlignment="1" applyProtection="1">
      <alignment horizontal="center" vertical="center"/>
      <protection locked="0"/>
    </xf>
    <xf numFmtId="0" fontId="1" fillId="0" borderId="37" xfId="0" applyFont="1" applyBorder="1" applyAlignment="1" applyProtection="1">
      <alignment horizontal="center" vertical="center"/>
      <protection locked="0"/>
    </xf>
    <xf numFmtId="0" fontId="1" fillId="0" borderId="49" xfId="0" applyFont="1" applyBorder="1" applyAlignment="1" applyProtection="1">
      <alignment horizontal="center" vertical="center"/>
      <protection locked="0"/>
    </xf>
    <xf numFmtId="0" fontId="1" fillId="0" borderId="50" xfId="0" applyFont="1" applyBorder="1" applyAlignment="1" applyProtection="1">
      <alignment horizontal="center" vertical="center"/>
      <protection locked="0"/>
    </xf>
    <xf numFmtId="0" fontId="1" fillId="0" borderId="38" xfId="0" applyFont="1" applyBorder="1" applyAlignment="1" applyProtection="1">
      <alignment horizontal="center" vertical="center"/>
      <protection locked="0"/>
    </xf>
    <xf numFmtId="0" fontId="1" fillId="0" borderId="47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21" fillId="0" borderId="56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46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47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3" fillId="0" borderId="22" xfId="0" applyFont="1" applyBorder="1" applyAlignment="1">
      <alignment horizontal="left"/>
    </xf>
    <xf numFmtId="0" fontId="13" fillId="0" borderId="23" xfId="0" applyFont="1" applyBorder="1" applyAlignment="1">
      <alignment horizontal="left"/>
    </xf>
    <xf numFmtId="0" fontId="0" fillId="0" borderId="23" xfId="0" applyBorder="1"/>
    <xf numFmtId="0" fontId="0" fillId="0" borderId="24" xfId="0" applyBorder="1"/>
    <xf numFmtId="0" fontId="2" fillId="0" borderId="20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21" xfId="0" applyBorder="1" applyAlignment="1" applyProtection="1">
      <alignment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12" fillId="0" borderId="22" xfId="0" applyFont="1" applyBorder="1" applyAlignment="1">
      <alignment horizontal="center" vertical="center" shrinkToFit="1"/>
    </xf>
    <xf numFmtId="0" fontId="12" fillId="0" borderId="23" xfId="0" applyFont="1" applyBorder="1" applyAlignment="1">
      <alignment horizontal="center" vertical="center" shrinkToFit="1"/>
    </xf>
    <xf numFmtId="0" fontId="12" fillId="0" borderId="24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textRotation="255"/>
    </xf>
    <xf numFmtId="0" fontId="11" fillId="0" borderId="25" xfId="0" applyFont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 shrinkToFit="1"/>
    </xf>
    <xf numFmtId="0" fontId="15" fillId="0" borderId="24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5" fillId="0" borderId="21" xfId="0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shrinkToFit="1"/>
    </xf>
    <xf numFmtId="0" fontId="15" fillId="0" borderId="9" xfId="0" applyFont="1" applyBorder="1" applyAlignment="1">
      <alignment horizontal="center" vertical="center" shrinkToFit="1"/>
    </xf>
    <xf numFmtId="0" fontId="1" fillId="0" borderId="61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62" xfId="0" applyFont="1" applyBorder="1" applyAlignment="1" applyProtection="1">
      <alignment horizontal="center" vertical="center"/>
      <protection locked="0"/>
    </xf>
    <xf numFmtId="0" fontId="1" fillId="0" borderId="35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63" xfId="0" applyFont="1" applyBorder="1" applyAlignment="1" applyProtection="1">
      <alignment horizontal="center" vertical="center"/>
      <protection locked="0"/>
    </xf>
    <xf numFmtId="0" fontId="1" fillId="0" borderId="2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" fillId="0" borderId="4" xfId="0" applyFont="1" applyBorder="1" applyAlignment="1" applyProtection="1">
      <alignment horizontal="center" vertical="center" shrinkToFit="1"/>
      <protection locked="0"/>
    </xf>
    <xf numFmtId="0" fontId="1" fillId="0" borderId="51" xfId="0" applyFont="1" applyBorder="1" applyAlignment="1" applyProtection="1">
      <alignment horizontal="center" vertical="center" shrinkToFit="1"/>
      <protection locked="0"/>
    </xf>
    <xf numFmtId="0" fontId="1" fillId="0" borderId="17" xfId="0" applyFont="1" applyBorder="1" applyAlignment="1" applyProtection="1">
      <alignment horizontal="center" vertical="center" shrinkToFit="1"/>
      <protection locked="0"/>
    </xf>
    <xf numFmtId="0" fontId="1" fillId="0" borderId="1" xfId="0" applyFont="1" applyBorder="1" applyAlignment="1" applyProtection="1">
      <alignment horizontal="center" vertical="center" shrinkToFit="1"/>
      <protection locked="0"/>
    </xf>
    <xf numFmtId="0" fontId="1" fillId="0" borderId="10" xfId="0" applyFont="1" applyBorder="1" applyAlignment="1" applyProtection="1">
      <alignment horizontal="center" vertical="center" shrinkToFit="1"/>
      <protection locked="0"/>
    </xf>
    <xf numFmtId="0" fontId="19" fillId="3" borderId="41" xfId="0" applyFont="1" applyFill="1" applyBorder="1" applyAlignment="1">
      <alignment horizontal="center" vertical="center"/>
    </xf>
    <xf numFmtId="0" fontId="19" fillId="3" borderId="42" xfId="0" applyFont="1" applyFill="1" applyBorder="1" applyAlignment="1">
      <alignment horizontal="center" vertical="center"/>
    </xf>
    <xf numFmtId="0" fontId="19" fillId="3" borderId="40" xfId="0" applyFont="1" applyFill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1" fontId="1" fillId="0" borderId="1" xfId="0" applyNumberFormat="1" applyFont="1" applyBorder="1" applyAlignment="1" applyProtection="1">
      <alignment horizontal="center" vertical="center" shrinkToFit="1"/>
      <protection locked="0"/>
    </xf>
  </cellXfs>
  <cellStyles count="4">
    <cellStyle name="Euro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</xdr:colOff>
      <xdr:row>0</xdr:row>
      <xdr:rowOff>2</xdr:rowOff>
    </xdr:from>
    <xdr:to>
      <xdr:col>2</xdr:col>
      <xdr:colOff>400051</xdr:colOff>
      <xdr:row>9</xdr:row>
      <xdr:rowOff>195240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AE79A88-8640-495E-8EB0-8793CB8B69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" y="2"/>
          <a:ext cx="1771648" cy="22621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py%20of%20FM%20-%20Corporat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le de Match"/>
      <sheetName val="Poules"/>
      <sheetName val="Plan de jeu"/>
      <sheetName val="Classements"/>
      <sheetName val="Joueurs"/>
      <sheetName val="Responsables"/>
      <sheetName val="Règlement-Scoring"/>
      <sheetName val="Résultats"/>
      <sheetName val="Planning BDL"/>
      <sheetName val="Questions"/>
    </sheetNames>
    <sheetDataSet>
      <sheetData sheetId="0"/>
      <sheetData sheetId="1"/>
      <sheetData sheetId="2"/>
      <sheetData sheetId="3"/>
      <sheetData sheetId="4">
        <row r="1">
          <cell r="B1" t="str">
            <v>Identifiant FM</v>
          </cell>
          <cell r="C1" t="str">
            <v>Nom</v>
          </cell>
          <cell r="D1" t="str">
            <v>Prenom</v>
          </cell>
          <cell r="E1" t="str">
            <v>Sexe</v>
          </cell>
          <cell r="F1" t="str">
            <v>Nom / Prénom</v>
          </cell>
          <cell r="G1" t="str">
            <v>Classement indiqué</v>
          </cell>
          <cell r="H1" t="str">
            <v>Classement</v>
          </cell>
        </row>
        <row r="2">
          <cell r="B2" t="str">
            <v>AM1</v>
          </cell>
          <cell r="C2" t="str">
            <v>Vargas Dominguez</v>
          </cell>
          <cell r="D2" t="str">
            <v>Felipe</v>
          </cell>
          <cell r="E2" t="str">
            <v>M</v>
          </cell>
          <cell r="F2" t="str">
            <v>Vargas Dominguez Felipe</v>
          </cell>
        </row>
        <row r="3">
          <cell r="B3" t="str">
            <v>AM2</v>
          </cell>
          <cell r="C3" t="str">
            <v>Alverez Mendez</v>
          </cell>
          <cell r="D3" t="str">
            <v>Luis</v>
          </cell>
          <cell r="E3" t="str">
            <v>M</v>
          </cell>
          <cell r="F3" t="str">
            <v>Alverez Mendez Luis</v>
          </cell>
        </row>
        <row r="4">
          <cell r="B4" t="str">
            <v>AM3</v>
          </cell>
          <cell r="C4" t="str">
            <v>Lalic</v>
          </cell>
          <cell r="D4" t="str">
            <v>Ena</v>
          </cell>
          <cell r="E4" t="str">
            <v>F</v>
          </cell>
          <cell r="F4" t="str">
            <v>Lalic Ena</v>
          </cell>
        </row>
        <row r="5">
          <cell r="B5" t="str">
            <v>AM4</v>
          </cell>
          <cell r="C5" t="str">
            <v>Lecendrier</v>
          </cell>
          <cell r="D5" t="str">
            <v>Felix</v>
          </cell>
          <cell r="E5" t="str">
            <v>M</v>
          </cell>
          <cell r="F5" t="str">
            <v>Lecendrier Felix</v>
          </cell>
        </row>
        <row r="6">
          <cell r="B6" t="str">
            <v>AM5</v>
          </cell>
          <cell r="C6" t="str">
            <v>Hick</v>
          </cell>
          <cell r="D6" t="str">
            <v>Florian</v>
          </cell>
          <cell r="E6" t="str">
            <v>M</v>
          </cell>
          <cell r="F6" t="str">
            <v>Hick Florian</v>
          </cell>
        </row>
        <row r="7">
          <cell r="B7" t="str">
            <v>AM6</v>
          </cell>
          <cell r="C7" t="str">
            <v>Blouin</v>
          </cell>
          <cell r="D7" t="str">
            <v>Thomas</v>
          </cell>
          <cell r="E7" t="str">
            <v>M</v>
          </cell>
          <cell r="F7" t="str">
            <v>Blouin Thomas</v>
          </cell>
        </row>
        <row r="8">
          <cell r="B8" t="str">
            <v>AM7</v>
          </cell>
          <cell r="C8" t="str">
            <v>Gontier</v>
          </cell>
          <cell r="D8" t="str">
            <v>Haider</v>
          </cell>
          <cell r="E8" t="str">
            <v>M</v>
          </cell>
          <cell r="F8" t="str">
            <v>Gontier Haider</v>
          </cell>
        </row>
        <row r="9">
          <cell r="B9" t="str">
            <v>AM8</v>
          </cell>
          <cell r="C9" t="str">
            <v>Hulet</v>
          </cell>
          <cell r="D9" t="str">
            <v>Thomas</v>
          </cell>
          <cell r="E9" t="str">
            <v>M</v>
          </cell>
          <cell r="F9" t="str">
            <v>Hulet Thomas</v>
          </cell>
        </row>
        <row r="10">
          <cell r="B10" t="str">
            <v>EN1</v>
          </cell>
          <cell r="C10" t="str">
            <v>Reckinger</v>
          </cell>
          <cell r="D10" t="str">
            <v>Yves</v>
          </cell>
          <cell r="E10" t="str">
            <v>M</v>
          </cell>
          <cell r="F10" t="str">
            <v>Reckinger Yves</v>
          </cell>
        </row>
        <row r="11">
          <cell r="B11" t="str">
            <v>EN2</v>
          </cell>
          <cell r="C11" t="str">
            <v>Hartung</v>
          </cell>
          <cell r="D11" t="str">
            <v>Daniel</v>
          </cell>
          <cell r="E11" t="str">
            <v>M</v>
          </cell>
          <cell r="F11" t="str">
            <v>Hartung Daniel</v>
          </cell>
        </row>
        <row r="12">
          <cell r="B12" t="str">
            <v>EN3</v>
          </cell>
          <cell r="C12" t="str">
            <v>Emeringer</v>
          </cell>
          <cell r="D12" t="str">
            <v>Germain</v>
          </cell>
          <cell r="E12" t="str">
            <v>M</v>
          </cell>
          <cell r="F12" t="str">
            <v>Emeringer Germain</v>
          </cell>
        </row>
        <row r="13">
          <cell r="B13" t="str">
            <v>EN4</v>
          </cell>
          <cell r="C13" t="str">
            <v>Braquet</v>
          </cell>
          <cell r="D13" t="str">
            <v>Paul</v>
          </cell>
          <cell r="E13" t="str">
            <v>M</v>
          </cell>
          <cell r="F13" t="str">
            <v>Braquet Paul</v>
          </cell>
        </row>
        <row r="14">
          <cell r="B14" t="str">
            <v>EN5</v>
          </cell>
          <cell r="C14" t="str">
            <v>Robinet</v>
          </cell>
          <cell r="D14" t="str">
            <v>Etienne</v>
          </cell>
          <cell r="E14" t="str">
            <v>M</v>
          </cell>
          <cell r="F14" t="str">
            <v>Robinet Etienne</v>
          </cell>
        </row>
        <row r="15">
          <cell r="B15" t="str">
            <v>EN6</v>
          </cell>
          <cell r="C15" t="str">
            <v>Muller</v>
          </cell>
          <cell r="D15" t="str">
            <v>Philippe</v>
          </cell>
          <cell r="E15" t="str">
            <v>M</v>
          </cell>
          <cell r="F15" t="str">
            <v>Muller Philippe</v>
          </cell>
        </row>
        <row r="16">
          <cell r="B16" t="str">
            <v>EN7</v>
          </cell>
          <cell r="C16" t="str">
            <v>Krantz</v>
          </cell>
          <cell r="D16" t="str">
            <v>Jérôme</v>
          </cell>
          <cell r="E16" t="str">
            <v>M</v>
          </cell>
          <cell r="F16" t="str">
            <v>Krantz Jérôme</v>
          </cell>
        </row>
        <row r="17">
          <cell r="B17" t="str">
            <v>EN8</v>
          </cell>
          <cell r="C17" t="str">
            <v>Backes</v>
          </cell>
          <cell r="D17" t="str">
            <v>Jörg</v>
          </cell>
          <cell r="E17" t="str">
            <v>M</v>
          </cell>
          <cell r="F17" t="str">
            <v>Backes Jörg</v>
          </cell>
        </row>
        <row r="18">
          <cell r="B18" t="str">
            <v>EN9</v>
          </cell>
          <cell r="C18" t="str">
            <v>Huberty</v>
          </cell>
          <cell r="D18" t="str">
            <v>Stéphanie</v>
          </cell>
          <cell r="E18" t="str">
            <v>F</v>
          </cell>
          <cell r="F18" t="str">
            <v>Huberty Stéphanie</v>
          </cell>
        </row>
        <row r="19">
          <cell r="B19" t="str">
            <v>EN10</v>
          </cell>
          <cell r="C19" t="str">
            <v>Decoudu</v>
          </cell>
          <cell r="D19" t="str">
            <v>Claire</v>
          </cell>
          <cell r="E19" t="str">
            <v>F</v>
          </cell>
          <cell r="F19" t="str">
            <v>Decoudu Claire</v>
          </cell>
        </row>
        <row r="20">
          <cell r="B20" t="str">
            <v>BI1</v>
          </cell>
          <cell r="C20" t="str">
            <v>Bröcker</v>
          </cell>
          <cell r="D20" t="str">
            <v>Christina</v>
          </cell>
          <cell r="E20" t="str">
            <v>F</v>
          </cell>
          <cell r="F20" t="str">
            <v>Bröcker Christina</v>
          </cell>
        </row>
        <row r="21">
          <cell r="B21" t="str">
            <v>BI2</v>
          </cell>
          <cell r="C21" t="str">
            <v>Mora Mena</v>
          </cell>
          <cell r="D21" t="str">
            <v>Elisa</v>
          </cell>
          <cell r="E21" t="str">
            <v>F</v>
          </cell>
          <cell r="F21" t="str">
            <v>Mora Mena Elisa</v>
          </cell>
        </row>
        <row r="22">
          <cell r="B22" t="str">
            <v>BI3</v>
          </cell>
          <cell r="C22" t="str">
            <v>Ayache</v>
          </cell>
          <cell r="D22" t="str">
            <v>Stéphane</v>
          </cell>
          <cell r="E22" t="str">
            <v>M</v>
          </cell>
          <cell r="F22" t="str">
            <v>Ayache Stéphane</v>
          </cell>
        </row>
        <row r="23">
          <cell r="B23" t="str">
            <v>BI4</v>
          </cell>
          <cell r="C23" t="str">
            <v>Bali</v>
          </cell>
          <cell r="D23" t="str">
            <v>Ismail</v>
          </cell>
          <cell r="E23" t="str">
            <v>M</v>
          </cell>
          <cell r="F23" t="str">
            <v>Bali Ismail</v>
          </cell>
        </row>
        <row r="24">
          <cell r="B24" t="str">
            <v>BI5</v>
          </cell>
          <cell r="C24" t="str">
            <v>Fabry</v>
          </cell>
          <cell r="D24" t="str">
            <v>Julien</v>
          </cell>
          <cell r="E24" t="str">
            <v>M</v>
          </cell>
          <cell r="F24" t="str">
            <v>Fabry Julien</v>
          </cell>
        </row>
        <row r="25">
          <cell r="B25" t="str">
            <v>BI6</v>
          </cell>
          <cell r="C25" t="str">
            <v>Ianotta</v>
          </cell>
          <cell r="D25" t="str">
            <v>Salvatore</v>
          </cell>
          <cell r="E25" t="str">
            <v>M</v>
          </cell>
          <cell r="F25" t="str">
            <v>Ianotta Salvatore</v>
          </cell>
        </row>
        <row r="26">
          <cell r="B26" t="str">
            <v>BI7</v>
          </cell>
          <cell r="C26" t="str">
            <v>Pereira Pinto</v>
          </cell>
          <cell r="D26" t="str">
            <v>Michel</v>
          </cell>
          <cell r="E26" t="str">
            <v>M</v>
          </cell>
          <cell r="F26" t="str">
            <v>Pereira Pinto Michel</v>
          </cell>
        </row>
        <row r="27">
          <cell r="B27" t="str">
            <v>BI8</v>
          </cell>
          <cell r="C27" t="str">
            <v>Milesi</v>
          </cell>
          <cell r="D27" t="str">
            <v>Raphaël</v>
          </cell>
          <cell r="E27" t="str">
            <v>M</v>
          </cell>
          <cell r="F27" t="str">
            <v>Milesi Raphaël</v>
          </cell>
        </row>
        <row r="28">
          <cell r="B28" t="str">
            <v>BI9</v>
          </cell>
          <cell r="C28" t="str">
            <v>Gernay</v>
          </cell>
          <cell r="D28" t="str">
            <v>Paul</v>
          </cell>
          <cell r="E28" t="str">
            <v>M</v>
          </cell>
          <cell r="F28" t="str">
            <v>Gernay Paul</v>
          </cell>
        </row>
        <row r="29">
          <cell r="B29" t="str">
            <v>BI10</v>
          </cell>
          <cell r="C29" t="str">
            <v>Faber</v>
          </cell>
          <cell r="D29" t="str">
            <v>Francis</v>
          </cell>
          <cell r="E29" t="str">
            <v>M</v>
          </cell>
          <cell r="F29" t="str">
            <v>Faber Francis</v>
          </cell>
        </row>
        <row r="30">
          <cell r="B30" t="str">
            <v>BI11</v>
          </cell>
          <cell r="C30" t="str">
            <v>Noël</v>
          </cell>
          <cell r="D30" t="str">
            <v>Sébastien</v>
          </cell>
          <cell r="E30" t="str">
            <v>M</v>
          </cell>
          <cell r="F30" t="str">
            <v>Noël Sébastien</v>
          </cell>
        </row>
        <row r="31">
          <cell r="B31" t="str">
            <v>BI12</v>
          </cell>
          <cell r="C31" t="str">
            <v>Groven</v>
          </cell>
          <cell r="D31" t="str">
            <v>Arnaud</v>
          </cell>
          <cell r="E31" t="str">
            <v>M</v>
          </cell>
          <cell r="F31" t="str">
            <v>Groven Arnaud</v>
          </cell>
        </row>
        <row r="32">
          <cell r="B32" t="str">
            <v>BI13</v>
          </cell>
          <cell r="C32" t="str">
            <v>Beauchesne</v>
          </cell>
          <cell r="D32" t="str">
            <v>Gael</v>
          </cell>
          <cell r="E32" t="str">
            <v>M</v>
          </cell>
          <cell r="F32" t="str">
            <v>Beauchesne Gael</v>
          </cell>
        </row>
        <row r="33">
          <cell r="B33" t="str">
            <v>BE1</v>
          </cell>
          <cell r="C33" t="str">
            <v>Nikolaos</v>
          </cell>
          <cell r="D33" t="str">
            <v>Giannaris</v>
          </cell>
          <cell r="E33" t="str">
            <v>M</v>
          </cell>
          <cell r="F33" t="str">
            <v>Nikolaos Giannaris</v>
          </cell>
        </row>
        <row r="34">
          <cell r="B34" t="str">
            <v>BE2</v>
          </cell>
          <cell r="C34" t="str">
            <v>Bence</v>
          </cell>
          <cell r="D34" t="str">
            <v>Lanyi</v>
          </cell>
          <cell r="E34" t="str">
            <v>M</v>
          </cell>
          <cell r="F34" t="str">
            <v>Bence Lanyi</v>
          </cell>
        </row>
        <row r="35">
          <cell r="B35" t="str">
            <v>BE3</v>
          </cell>
          <cell r="C35" t="str">
            <v>Charitos</v>
          </cell>
          <cell r="D35" t="str">
            <v>Theodore</v>
          </cell>
          <cell r="E35" t="str">
            <v>M</v>
          </cell>
          <cell r="F35" t="str">
            <v>Charitos Theodore</v>
          </cell>
        </row>
        <row r="36">
          <cell r="B36" t="str">
            <v>BE4</v>
          </cell>
          <cell r="C36" t="str">
            <v>Starcevic</v>
          </cell>
          <cell r="D36" t="str">
            <v>Marija</v>
          </cell>
          <cell r="E36" t="str">
            <v>F</v>
          </cell>
          <cell r="F36" t="str">
            <v>Starcevic Marija</v>
          </cell>
        </row>
        <row r="37">
          <cell r="B37" t="str">
            <v>BE5</v>
          </cell>
          <cell r="C37" t="str">
            <v>Gerber</v>
          </cell>
          <cell r="D37" t="str">
            <v>Shelly</v>
          </cell>
          <cell r="E37" t="str">
            <v>F</v>
          </cell>
          <cell r="F37" t="str">
            <v>Gerber Shelly</v>
          </cell>
        </row>
        <row r="38">
          <cell r="B38" t="str">
            <v>BE6</v>
          </cell>
          <cell r="C38" t="str">
            <v>Wierzbowska</v>
          </cell>
          <cell r="D38" t="str">
            <v>Maria Magdalena</v>
          </cell>
          <cell r="E38" t="str">
            <v>F</v>
          </cell>
          <cell r="F38" t="str">
            <v>Wierzbowska Maria Magdalena</v>
          </cell>
        </row>
        <row r="39">
          <cell r="B39" t="str">
            <v>BE7</v>
          </cell>
          <cell r="C39" t="str">
            <v>Carolla</v>
          </cell>
          <cell r="D39" t="str">
            <v>Dante</v>
          </cell>
          <cell r="E39" t="str">
            <v>M</v>
          </cell>
          <cell r="F39" t="str">
            <v>Carolla Dante</v>
          </cell>
        </row>
        <row r="40">
          <cell r="B40" t="str">
            <v>BE8</v>
          </cell>
          <cell r="C40" t="str">
            <v>Beth</v>
          </cell>
          <cell r="D40" t="str">
            <v>Antje</v>
          </cell>
          <cell r="E40" t="str">
            <v>F</v>
          </cell>
          <cell r="F40" t="str">
            <v>Beth Antje</v>
          </cell>
        </row>
        <row r="41">
          <cell r="B41" t="str">
            <v>BE9</v>
          </cell>
          <cell r="C41" t="str">
            <v>Sibilia</v>
          </cell>
          <cell r="D41" t="str">
            <v>Pierre</v>
          </cell>
          <cell r="E41" t="str">
            <v>M</v>
          </cell>
          <cell r="F41" t="str">
            <v>Sibilia Pierre</v>
          </cell>
        </row>
        <row r="42">
          <cell r="B42" t="str">
            <v>BE10</v>
          </cell>
          <cell r="C42" t="str">
            <v>Gonzalez Mota</v>
          </cell>
          <cell r="D42" t="str">
            <v>Eloise</v>
          </cell>
          <cell r="E42" t="str">
            <v>F</v>
          </cell>
          <cell r="F42" t="str">
            <v>Gonzalez Mota Eloise</v>
          </cell>
        </row>
        <row r="43">
          <cell r="B43" t="str">
            <v>BE11</v>
          </cell>
          <cell r="C43" t="str">
            <v>Marcelino</v>
          </cell>
          <cell r="D43" t="str">
            <v>Jérôme</v>
          </cell>
          <cell r="E43" t="str">
            <v>M</v>
          </cell>
          <cell r="F43" t="str">
            <v>Marcelino Jérôme</v>
          </cell>
        </row>
        <row r="44">
          <cell r="B44" t="str">
            <v>BE12</v>
          </cell>
          <cell r="C44" t="str">
            <v>Garofalo</v>
          </cell>
          <cell r="D44" t="str">
            <v>Ottavio</v>
          </cell>
          <cell r="E44" t="str">
            <v>M</v>
          </cell>
          <cell r="F44" t="str">
            <v>Garofalo Ottavio</v>
          </cell>
        </row>
        <row r="45">
          <cell r="B45" t="str">
            <v>BE13</v>
          </cell>
          <cell r="C45" t="str">
            <v>Özdogan</v>
          </cell>
          <cell r="D45" t="str">
            <v>Didem</v>
          </cell>
          <cell r="E45" t="str">
            <v>F</v>
          </cell>
          <cell r="F45" t="str">
            <v>Özdogan Didem</v>
          </cell>
        </row>
        <row r="46">
          <cell r="B46" t="str">
            <v>BE14</v>
          </cell>
          <cell r="C46" t="str">
            <v>Balsamo</v>
          </cell>
          <cell r="D46" t="str">
            <v>Ettore</v>
          </cell>
          <cell r="E46" t="str">
            <v>M</v>
          </cell>
          <cell r="F46" t="str">
            <v>Balsamo Ettore</v>
          </cell>
        </row>
        <row r="47">
          <cell r="B47" t="str">
            <v>BL1</v>
          </cell>
          <cell r="C47" t="str">
            <v>Baldinucci</v>
          </cell>
          <cell r="D47" t="str">
            <v>Stéphanie</v>
          </cell>
          <cell r="E47" t="str">
            <v>F</v>
          </cell>
          <cell r="F47" t="str">
            <v>Baldinucci Stéphanie</v>
          </cell>
        </row>
        <row r="48">
          <cell r="B48" t="str">
            <v>BL2</v>
          </cell>
          <cell r="C48" t="str">
            <v>Da Costa</v>
          </cell>
          <cell r="D48" t="str">
            <v>Gabrielle</v>
          </cell>
          <cell r="E48" t="str">
            <v>F</v>
          </cell>
          <cell r="F48" t="str">
            <v>Da Costa Gabrielle</v>
          </cell>
        </row>
        <row r="49">
          <cell r="B49" t="str">
            <v>BL3</v>
          </cell>
          <cell r="C49" t="str">
            <v>Ritz</v>
          </cell>
          <cell r="D49" t="str">
            <v>Ben</v>
          </cell>
          <cell r="E49" t="str">
            <v>M</v>
          </cell>
          <cell r="F49" t="str">
            <v>Ritz Ben</v>
          </cell>
        </row>
        <row r="50">
          <cell r="B50" t="str">
            <v>BL4</v>
          </cell>
          <cell r="C50" t="str">
            <v>Najfeld</v>
          </cell>
          <cell r="D50" t="str">
            <v>Mathias</v>
          </cell>
          <cell r="E50" t="str">
            <v>M</v>
          </cell>
          <cell r="F50" t="str">
            <v>Najfeld Mathias</v>
          </cell>
        </row>
        <row r="51">
          <cell r="B51" t="str">
            <v>BL5</v>
          </cell>
          <cell r="C51" t="str">
            <v>Paffenholz</v>
          </cell>
          <cell r="D51" t="str">
            <v>Marc</v>
          </cell>
          <cell r="E51" t="str">
            <v>M</v>
          </cell>
          <cell r="F51" t="str">
            <v>Paffenholz Marc</v>
          </cell>
        </row>
        <row r="52">
          <cell r="B52" t="str">
            <v>BL6</v>
          </cell>
          <cell r="C52" t="str">
            <v>Thilmany</v>
          </cell>
          <cell r="D52" t="str">
            <v>Michaël</v>
          </cell>
          <cell r="E52" t="str">
            <v>M</v>
          </cell>
          <cell r="F52" t="str">
            <v>Thilmany Michaël</v>
          </cell>
        </row>
        <row r="53">
          <cell r="B53" t="str">
            <v>BL7</v>
          </cell>
          <cell r="C53" t="str">
            <v>Methais</v>
          </cell>
          <cell r="D53" t="str">
            <v>Jean-Philippe</v>
          </cell>
          <cell r="E53" t="str">
            <v>M</v>
          </cell>
          <cell r="F53" t="str">
            <v>Methais Jean-Philippe</v>
          </cell>
        </row>
        <row r="54">
          <cell r="B54" t="str">
            <v>BL8</v>
          </cell>
          <cell r="C54" t="str">
            <v>Celis</v>
          </cell>
          <cell r="D54" t="str">
            <v>Philippe</v>
          </cell>
          <cell r="E54" t="str">
            <v>M</v>
          </cell>
          <cell r="F54" t="str">
            <v>Celis Philippe</v>
          </cell>
        </row>
        <row r="55">
          <cell r="B55" t="str">
            <v>BL9</v>
          </cell>
          <cell r="C55" t="str">
            <v>Rosa</v>
          </cell>
          <cell r="D55" t="str">
            <v>Armando</v>
          </cell>
          <cell r="E55" t="str">
            <v>M</v>
          </cell>
          <cell r="F55" t="str">
            <v>Rosa Armando</v>
          </cell>
        </row>
        <row r="56">
          <cell r="B56" t="str">
            <v>BL10</v>
          </cell>
          <cell r="C56" t="str">
            <v>Arou-Vignod</v>
          </cell>
          <cell r="D56" t="str">
            <v>Emmanuel</v>
          </cell>
          <cell r="E56" t="str">
            <v>M</v>
          </cell>
          <cell r="F56" t="str">
            <v>Arou-Vignod Emmanuel</v>
          </cell>
        </row>
        <row r="57">
          <cell r="B57" t="str">
            <v>LL1</v>
          </cell>
          <cell r="C57" t="str">
            <v>Picard</v>
          </cell>
          <cell r="D57" t="str">
            <v>Yves</v>
          </cell>
          <cell r="E57" t="str">
            <v>M</v>
          </cell>
          <cell r="F57" t="str">
            <v>Picard Yves</v>
          </cell>
        </row>
        <row r="58">
          <cell r="B58" t="str">
            <v>LL2</v>
          </cell>
          <cell r="C58" t="str">
            <v>Tonon</v>
          </cell>
          <cell r="D58" t="str">
            <v>Raphaël</v>
          </cell>
          <cell r="E58" t="str">
            <v>M</v>
          </cell>
          <cell r="F58" t="str">
            <v>Tonon Raphaël</v>
          </cell>
        </row>
        <row r="59">
          <cell r="B59" t="str">
            <v>LL3</v>
          </cell>
          <cell r="C59" t="str">
            <v>De Borger</v>
          </cell>
          <cell r="D59" t="str">
            <v>Sam</v>
          </cell>
          <cell r="E59" t="str">
            <v>M</v>
          </cell>
          <cell r="F59" t="str">
            <v>De Borger Sam</v>
          </cell>
        </row>
        <row r="60">
          <cell r="B60" t="str">
            <v>LL4</v>
          </cell>
          <cell r="C60" t="str">
            <v>Sckuvie</v>
          </cell>
          <cell r="D60" t="str">
            <v>Jonathan</v>
          </cell>
          <cell r="E60" t="str">
            <v>M</v>
          </cell>
          <cell r="F60" t="str">
            <v>Sckuvie Jonathan</v>
          </cell>
        </row>
        <row r="61">
          <cell r="B61" t="str">
            <v>LL5</v>
          </cell>
          <cell r="C61" t="str">
            <v>Kerac</v>
          </cell>
          <cell r="D61" t="str">
            <v>Zarko</v>
          </cell>
          <cell r="E61" t="str">
            <v>M</v>
          </cell>
          <cell r="F61" t="str">
            <v>Kerac Zarko</v>
          </cell>
        </row>
        <row r="62">
          <cell r="B62" t="str">
            <v>LL6</v>
          </cell>
          <cell r="C62" t="str">
            <v>Gelhausen</v>
          </cell>
          <cell r="D62" t="str">
            <v>Marc</v>
          </cell>
          <cell r="E62" t="str">
            <v>M</v>
          </cell>
          <cell r="F62" t="str">
            <v>Gelhausen Marc</v>
          </cell>
        </row>
        <row r="63">
          <cell r="B63" t="str">
            <v>LL7</v>
          </cell>
          <cell r="C63" t="str">
            <v>Hentz</v>
          </cell>
          <cell r="D63" t="str">
            <v>Claude</v>
          </cell>
          <cell r="E63" t="str">
            <v>M</v>
          </cell>
          <cell r="F63" t="str">
            <v>Hentz Claude</v>
          </cell>
        </row>
        <row r="64">
          <cell r="B64" t="str">
            <v>LL8</v>
          </cell>
          <cell r="C64" t="str">
            <v>Schaack</v>
          </cell>
          <cell r="D64" t="str">
            <v>Tom</v>
          </cell>
          <cell r="E64" t="str">
            <v>M</v>
          </cell>
          <cell r="F64" t="str">
            <v>Schaack Tom</v>
          </cell>
        </row>
        <row r="65">
          <cell r="B65" t="str">
            <v>LL9</v>
          </cell>
          <cell r="C65" t="str">
            <v>Oestreicher</v>
          </cell>
          <cell r="D65" t="str">
            <v>Carole</v>
          </cell>
          <cell r="E65" t="str">
            <v>F</v>
          </cell>
          <cell r="F65" t="str">
            <v>Oestreicher Carole</v>
          </cell>
        </row>
        <row r="66">
          <cell r="B66" t="str">
            <v>LL10</v>
          </cell>
          <cell r="C66" t="str">
            <v>Weber</v>
          </cell>
          <cell r="D66" t="str">
            <v>Carmen</v>
          </cell>
          <cell r="E66" t="str">
            <v>F</v>
          </cell>
          <cell r="F66" t="str">
            <v>Weber Carmen</v>
          </cell>
        </row>
        <row r="67">
          <cell r="B67" t="str">
            <v>LL11</v>
          </cell>
          <cell r="C67" t="str">
            <v>Goeders</v>
          </cell>
          <cell r="D67" t="str">
            <v>Simone</v>
          </cell>
          <cell r="E67" t="str">
            <v>F</v>
          </cell>
          <cell r="F67" t="str">
            <v>Goeders Simone</v>
          </cell>
        </row>
        <row r="68">
          <cell r="B68" t="str">
            <v>LL12</v>
          </cell>
          <cell r="C68" t="str">
            <v>Kinsch</v>
          </cell>
          <cell r="D68" t="str">
            <v>Laila</v>
          </cell>
          <cell r="E68" t="str">
            <v>F</v>
          </cell>
          <cell r="F68" t="str">
            <v>Kinsch Laila</v>
          </cell>
        </row>
        <row r="69">
          <cell r="B69" t="str">
            <v>LL13</v>
          </cell>
          <cell r="C69" t="str">
            <v>Fonk</v>
          </cell>
          <cell r="D69" t="str">
            <v>Ann-Katrin</v>
          </cell>
          <cell r="E69" t="str">
            <v>F</v>
          </cell>
          <cell r="F69" t="str">
            <v>Fonk Ann-Katrin</v>
          </cell>
        </row>
        <row r="70">
          <cell r="B70" t="str">
            <v>KG1</v>
          </cell>
          <cell r="C70" t="str">
            <v>de Bourcy</v>
          </cell>
          <cell r="D70" t="str">
            <v>Anne</v>
          </cell>
          <cell r="E70" t="str">
            <v>F</v>
          </cell>
          <cell r="F70" t="str">
            <v>de Bourcy Anne</v>
          </cell>
        </row>
        <row r="71">
          <cell r="B71" t="str">
            <v>KG2</v>
          </cell>
          <cell r="C71" t="str">
            <v>Ney</v>
          </cell>
          <cell r="D71" t="str">
            <v>Philippe</v>
          </cell>
          <cell r="E71" t="str">
            <v>M</v>
          </cell>
          <cell r="F71" t="str">
            <v>Ney Philippe</v>
          </cell>
        </row>
        <row r="72">
          <cell r="B72" t="str">
            <v>KG3</v>
          </cell>
          <cell r="C72" t="str">
            <v>Ney</v>
          </cell>
          <cell r="D72" t="str">
            <v>Christophe</v>
          </cell>
          <cell r="E72" t="str">
            <v>M</v>
          </cell>
          <cell r="F72" t="str">
            <v>Ney Christophe</v>
          </cell>
        </row>
        <row r="73">
          <cell r="B73" t="str">
            <v>KG4</v>
          </cell>
          <cell r="C73" t="str">
            <v>Goeres</v>
          </cell>
          <cell r="D73" t="str">
            <v>Olivier</v>
          </cell>
          <cell r="E73" t="str">
            <v>M</v>
          </cell>
          <cell r="F73" t="str">
            <v>Goeres Olivier</v>
          </cell>
        </row>
        <row r="74">
          <cell r="B74" t="str">
            <v>AL1</v>
          </cell>
          <cell r="C74" t="str">
            <v>Richartz</v>
          </cell>
          <cell r="D74" t="str">
            <v>Chris</v>
          </cell>
          <cell r="E74" t="str">
            <v>M</v>
          </cell>
          <cell r="F74" t="str">
            <v>Richartz Chris</v>
          </cell>
        </row>
        <row r="75">
          <cell r="B75" t="str">
            <v>AL2</v>
          </cell>
          <cell r="C75" t="str">
            <v>Majerus</v>
          </cell>
          <cell r="D75" t="str">
            <v>Michel</v>
          </cell>
          <cell r="E75" t="str">
            <v>M</v>
          </cell>
          <cell r="F75" t="str">
            <v>Majerus Michel</v>
          </cell>
        </row>
        <row r="76">
          <cell r="B76" t="str">
            <v>AL3</v>
          </cell>
          <cell r="C76" t="str">
            <v>Raths</v>
          </cell>
          <cell r="D76" t="str">
            <v>Tom</v>
          </cell>
          <cell r="E76" t="str">
            <v>M</v>
          </cell>
          <cell r="F76" t="str">
            <v>Raths Tom</v>
          </cell>
        </row>
        <row r="77">
          <cell r="B77" t="str">
            <v>AL4</v>
          </cell>
          <cell r="C77" t="str">
            <v>Kuffer</v>
          </cell>
          <cell r="D77" t="str">
            <v>Ben</v>
          </cell>
          <cell r="E77" t="str">
            <v>M</v>
          </cell>
          <cell r="F77" t="str">
            <v>Kuffer Ben</v>
          </cell>
        </row>
        <row r="78">
          <cell r="B78" t="str">
            <v>AL5</v>
          </cell>
          <cell r="C78" t="str">
            <v>Skrijelj</v>
          </cell>
          <cell r="D78" t="str">
            <v>Rifat</v>
          </cell>
          <cell r="E78" t="str">
            <v>M</v>
          </cell>
          <cell r="F78" t="str">
            <v>Skrijelj Rifat</v>
          </cell>
        </row>
        <row r="79">
          <cell r="B79" t="str">
            <v>AL6</v>
          </cell>
          <cell r="C79" t="str">
            <v>Linnig</v>
          </cell>
          <cell r="D79" t="str">
            <v>Patrick</v>
          </cell>
          <cell r="E79" t="str">
            <v>M</v>
          </cell>
          <cell r="F79" t="str">
            <v>Linnig Patrick</v>
          </cell>
        </row>
        <row r="80">
          <cell r="B80" t="str">
            <v>AL7</v>
          </cell>
          <cell r="C80" t="str">
            <v>Walisch</v>
          </cell>
          <cell r="D80" t="str">
            <v>Sacha</v>
          </cell>
          <cell r="E80" t="str">
            <v>M</v>
          </cell>
          <cell r="F80" t="str">
            <v>Walisch Sacha</v>
          </cell>
        </row>
        <row r="81">
          <cell r="B81" t="str">
            <v>AL8</v>
          </cell>
          <cell r="C81" t="str">
            <v>Goedert</v>
          </cell>
          <cell r="D81" t="str">
            <v>Steve</v>
          </cell>
          <cell r="E81" t="str">
            <v>M</v>
          </cell>
          <cell r="F81" t="str">
            <v>Goedert Steve</v>
          </cell>
        </row>
        <row r="82">
          <cell r="B82" t="str">
            <v>AL9</v>
          </cell>
          <cell r="C82" t="str">
            <v>Bourg</v>
          </cell>
          <cell r="D82" t="str">
            <v>Anne</v>
          </cell>
          <cell r="E82" t="str">
            <v>F</v>
          </cell>
          <cell r="F82" t="str">
            <v>Bourg Anne</v>
          </cell>
        </row>
        <row r="83">
          <cell r="B83" t="str">
            <v>AL10</v>
          </cell>
          <cell r="C83" t="str">
            <v>Heintz</v>
          </cell>
          <cell r="D83" t="str">
            <v>Jessie</v>
          </cell>
          <cell r="E83" t="str">
            <v>F</v>
          </cell>
          <cell r="F83" t="str">
            <v>Heintz Jessie</v>
          </cell>
        </row>
        <row r="84">
          <cell r="B84" t="str">
            <v>AL11</v>
          </cell>
          <cell r="C84" t="str">
            <v>Haas</v>
          </cell>
          <cell r="D84" t="str">
            <v>Anne</v>
          </cell>
          <cell r="E84" t="str">
            <v>F</v>
          </cell>
          <cell r="F84" t="str">
            <v>Haas Anne</v>
          </cell>
        </row>
        <row r="85">
          <cell r="B85" t="str">
            <v>AL12</v>
          </cell>
          <cell r="C85" t="str">
            <v>Helminger</v>
          </cell>
          <cell r="D85" t="str">
            <v>Françoise</v>
          </cell>
          <cell r="E85" t="str">
            <v>F</v>
          </cell>
          <cell r="F85" t="str">
            <v>Helminger Françoise</v>
          </cell>
        </row>
        <row r="86">
          <cell r="B86" t="str">
            <v>AL13</v>
          </cell>
          <cell r="C86" t="str">
            <v>Jagiello</v>
          </cell>
          <cell r="D86" t="str">
            <v>Marleen</v>
          </cell>
          <cell r="E86" t="str">
            <v>F</v>
          </cell>
          <cell r="F86" t="str">
            <v>Jagiello Marleen</v>
          </cell>
        </row>
        <row r="87">
          <cell r="B87" t="str">
            <v>AL14</v>
          </cell>
          <cell r="C87" t="str">
            <v>Frascht</v>
          </cell>
          <cell r="D87" t="str">
            <v>Martine</v>
          </cell>
          <cell r="E87" t="str">
            <v>F</v>
          </cell>
          <cell r="F87" t="str">
            <v>Frascht Martine</v>
          </cell>
        </row>
        <row r="88">
          <cell r="B88" t="str">
            <v>AL15</v>
          </cell>
          <cell r="C88" t="str">
            <v>Nuss</v>
          </cell>
          <cell r="D88" t="str">
            <v>Stéphanie</v>
          </cell>
          <cell r="E88" t="str">
            <v>F</v>
          </cell>
          <cell r="F88" t="str">
            <v>Nuss Stéphanie</v>
          </cell>
        </row>
        <row r="89">
          <cell r="B89" t="str">
            <v>AL16</v>
          </cell>
          <cell r="C89" t="str">
            <v>Kaufmann</v>
          </cell>
          <cell r="D89" t="str">
            <v>Sarah</v>
          </cell>
          <cell r="E89" t="str">
            <v>F</v>
          </cell>
          <cell r="F89" t="str">
            <v>Kaufmann Sarah</v>
          </cell>
        </row>
        <row r="90">
          <cell r="F90" t="str">
            <v xml:space="preserve"> </v>
          </cell>
        </row>
        <row r="91">
          <cell r="F91" t="str">
            <v xml:space="preserve"> </v>
          </cell>
        </row>
        <row r="92">
          <cell r="F92" t="str">
            <v xml:space="preserve"> </v>
          </cell>
        </row>
        <row r="188">
          <cell r="F188" t="str">
            <v xml:space="preserve"> </v>
          </cell>
        </row>
        <row r="189">
          <cell r="F189" t="str">
            <v xml:space="preserve"> </v>
          </cell>
        </row>
        <row r="190">
          <cell r="F190" t="str">
            <v xml:space="preserve"> </v>
          </cell>
        </row>
        <row r="191">
          <cell r="F191" t="str">
            <v xml:space="preserve"> </v>
          </cell>
        </row>
        <row r="192">
          <cell r="F192" t="str">
            <v xml:space="preserve"> </v>
          </cell>
        </row>
        <row r="193">
          <cell r="F193" t="str">
            <v xml:space="preserve"> </v>
          </cell>
        </row>
        <row r="194">
          <cell r="F194" t="str">
            <v xml:space="preserve"> </v>
          </cell>
        </row>
        <row r="195">
          <cell r="F195" t="str">
            <v xml:space="preserve"> </v>
          </cell>
        </row>
        <row r="196">
          <cell r="F196" t="str">
            <v xml:space="preserve"> </v>
          </cell>
        </row>
        <row r="197">
          <cell r="F197" t="str">
            <v xml:space="preserve"> </v>
          </cell>
        </row>
        <row r="198">
          <cell r="F198" t="str">
            <v xml:space="preserve"> </v>
          </cell>
        </row>
        <row r="199">
          <cell r="F199" t="str">
            <v xml:space="preserve"> </v>
          </cell>
        </row>
        <row r="200">
          <cell r="F200" t="str">
            <v xml:space="preserve"> </v>
          </cell>
        </row>
        <row r="201">
          <cell r="F201" t="str">
            <v xml:space="preserve"> </v>
          </cell>
        </row>
        <row r="202">
          <cell r="F202" t="str">
            <v xml:space="preserve"> </v>
          </cell>
        </row>
        <row r="203">
          <cell r="F203" t="str">
            <v xml:space="preserve"> </v>
          </cell>
        </row>
        <row r="204">
          <cell r="F204" t="str">
            <v xml:space="preserve"> </v>
          </cell>
        </row>
        <row r="205">
          <cell r="F205" t="str">
            <v xml:space="preserve"> </v>
          </cell>
        </row>
        <row r="206">
          <cell r="F206" t="str">
            <v xml:space="preserve"> </v>
          </cell>
        </row>
        <row r="207">
          <cell r="F207" t="str">
            <v xml:space="preserve"> </v>
          </cell>
        </row>
        <row r="208">
          <cell r="F208" t="str">
            <v xml:space="preserve"> 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67D62-625A-4410-9773-5BCAF02CF202}">
  <dimension ref="A1:AE42"/>
  <sheetViews>
    <sheetView tabSelected="1" topLeftCell="G13" workbookViewId="0">
      <selection activeCell="R32" sqref="R32:W32"/>
    </sheetView>
  </sheetViews>
  <sheetFormatPr defaultRowHeight="15.75" x14ac:dyDescent="0.25"/>
  <sheetData>
    <row r="1" spans="1:31" ht="18" x14ac:dyDescent="0.25">
      <c r="A1" s="122"/>
      <c r="B1" s="122"/>
      <c r="C1" s="122"/>
      <c r="D1" s="12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21"/>
      <c r="U1" s="1"/>
      <c r="V1" s="1"/>
      <c r="W1" s="1"/>
      <c r="X1" s="1"/>
      <c r="Y1" s="1"/>
      <c r="Z1" s="1"/>
      <c r="AA1" s="1"/>
      <c r="AB1" s="1"/>
      <c r="AC1" s="1"/>
      <c r="AD1" s="1"/>
      <c r="AE1" s="20"/>
    </row>
    <row r="2" spans="1:31" ht="23.25" x14ac:dyDescent="0.35">
      <c r="A2" s="122"/>
      <c r="B2" s="122"/>
      <c r="C2" s="122"/>
      <c r="D2" s="122"/>
      <c r="E2" s="1"/>
      <c r="F2" s="1"/>
      <c r="G2" s="1"/>
      <c r="H2" s="1"/>
      <c r="I2" s="1"/>
      <c r="J2" s="121" t="s">
        <v>0</v>
      </c>
      <c r="K2" s="121"/>
      <c r="L2" s="121"/>
      <c r="M2" s="121"/>
      <c r="N2" s="12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18.75" thickBot="1" x14ac:dyDescent="0.3">
      <c r="A3" s="122"/>
      <c r="B3" s="122"/>
      <c r="C3" s="122"/>
      <c r="D3" s="12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2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x14ac:dyDescent="0.25">
      <c r="A4" s="122"/>
      <c r="B4" s="122"/>
      <c r="C4" s="122"/>
      <c r="D4" s="122"/>
      <c r="E4" s="123" t="s">
        <v>1</v>
      </c>
      <c r="F4" s="124"/>
      <c r="G4" s="124"/>
      <c r="H4" s="124"/>
      <c r="I4" s="125"/>
      <c r="J4" s="1"/>
      <c r="K4" s="1"/>
      <c r="L4" s="1"/>
      <c r="M4" s="123" t="s">
        <v>2</v>
      </c>
      <c r="N4" s="124"/>
      <c r="O4" s="124"/>
      <c r="P4" s="124"/>
      <c r="Q4" s="125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ht="23.25" x14ac:dyDescent="0.35">
      <c r="A5" s="122"/>
      <c r="B5" s="122"/>
      <c r="C5" s="122"/>
      <c r="D5" s="122"/>
      <c r="E5" s="132" t="s">
        <v>60</v>
      </c>
      <c r="F5" s="133"/>
      <c r="G5" s="133"/>
      <c r="H5" s="133"/>
      <c r="I5" s="134"/>
      <c r="J5" s="7"/>
      <c r="K5" s="7"/>
      <c r="L5" s="7"/>
      <c r="M5" s="132" t="s">
        <v>47</v>
      </c>
      <c r="N5" s="133"/>
      <c r="O5" s="133"/>
      <c r="P5" s="133"/>
      <c r="Q5" s="134"/>
      <c r="R5" s="7"/>
      <c r="S5" s="7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</row>
    <row r="6" spans="1:31" ht="16.5" thickBot="1" x14ac:dyDescent="0.3">
      <c r="A6" s="122"/>
      <c r="B6" s="122"/>
      <c r="C6" s="122"/>
      <c r="D6" s="122"/>
      <c r="E6" s="135"/>
      <c r="F6" s="136"/>
      <c r="G6" s="136"/>
      <c r="H6" s="136"/>
      <c r="I6" s="137"/>
      <c r="J6" s="8"/>
      <c r="K6" s="8"/>
      <c r="L6" s="8"/>
      <c r="M6" s="135"/>
      <c r="N6" s="136"/>
      <c r="O6" s="136"/>
      <c r="P6" s="136"/>
      <c r="Q6" s="137"/>
      <c r="R6" s="1"/>
      <c r="S6" s="1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</row>
    <row r="7" spans="1:31" x14ac:dyDescent="0.25">
      <c r="A7" s="122"/>
      <c r="B7" s="122"/>
      <c r="C7" s="122"/>
      <c r="D7" s="122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</row>
    <row r="8" spans="1:31" x14ac:dyDescent="0.25">
      <c r="A8" s="122"/>
      <c r="B8" s="122"/>
      <c r="C8" s="122"/>
      <c r="D8" s="122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</row>
    <row r="9" spans="1:31" x14ac:dyDescent="0.25">
      <c r="A9" s="122"/>
      <c r="B9" s="122"/>
      <c r="C9" s="122"/>
      <c r="D9" s="122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</row>
    <row r="10" spans="1:3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x14ac:dyDescent="0.25">
      <c r="A11" s="1"/>
      <c r="B11" s="105" t="s">
        <v>3</v>
      </c>
      <c r="C11" s="106"/>
      <c r="D11" s="101" t="s">
        <v>59</v>
      </c>
      <c r="E11" s="102"/>
      <c r="F11" s="103"/>
      <c r="G11" s="1"/>
      <c r="H11" s="105" t="s">
        <v>4</v>
      </c>
      <c r="I11" s="106"/>
      <c r="J11" s="104" t="s">
        <v>59</v>
      </c>
      <c r="K11" s="104"/>
      <c r="L11" s="104"/>
      <c r="M11" s="1"/>
      <c r="N11" s="1" t="s">
        <v>5</v>
      </c>
      <c r="O11" s="126">
        <v>45168</v>
      </c>
      <c r="P11" s="127"/>
      <c r="Q11" s="127"/>
      <c r="R11" s="128"/>
      <c r="S11" s="54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x14ac:dyDescent="0.25">
      <c r="A12" s="1"/>
      <c r="B12" s="1"/>
      <c r="C12" s="1"/>
      <c r="D12" s="1"/>
      <c r="E12" s="1"/>
      <c r="F12" s="1"/>
      <c r="G12" s="1"/>
      <c r="H12" s="1"/>
      <c r="I12" s="9"/>
      <c r="J12" s="1"/>
      <c r="K12" s="1"/>
      <c r="L12" s="1"/>
      <c r="M12" s="1"/>
      <c r="N12" s="1"/>
      <c r="O12" s="53"/>
      <c r="P12" s="1"/>
      <c r="Q12" s="9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 t="s">
        <v>6</v>
      </c>
      <c r="O13" s="129" t="s">
        <v>56</v>
      </c>
      <c r="P13" s="130"/>
      <c r="Q13" s="130"/>
      <c r="R13" s="131"/>
      <c r="S13" s="54"/>
      <c r="T13" s="54"/>
      <c r="U13" s="54"/>
      <c r="V13" s="122"/>
      <c r="W13" s="122"/>
      <c r="X13" s="122"/>
      <c r="Y13" s="122"/>
      <c r="Z13" s="122"/>
      <c r="AA13" s="122"/>
      <c r="AB13" s="122"/>
      <c r="AC13" s="122"/>
      <c r="AD13" s="122"/>
      <c r="AE13" s="1"/>
    </row>
    <row r="14" spans="1:3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 ht="16.5" thickBot="1" x14ac:dyDescent="0.3">
      <c r="A15" s="1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</row>
    <row r="16" spans="1:31" x14ac:dyDescent="0.25">
      <c r="A16" s="1"/>
      <c r="B16" s="140" t="s">
        <v>7</v>
      </c>
      <c r="C16" s="141"/>
      <c r="D16" s="141"/>
      <c r="E16" s="141"/>
      <c r="F16" s="141"/>
      <c r="G16" s="141"/>
      <c r="H16" s="141"/>
      <c r="I16" s="142"/>
      <c r="J16" s="140" t="s">
        <v>8</v>
      </c>
      <c r="K16" s="141"/>
      <c r="L16" s="141"/>
      <c r="M16" s="141"/>
      <c r="N16" s="141"/>
      <c r="O16" s="141"/>
      <c r="P16" s="141"/>
      <c r="Q16" s="142"/>
      <c r="R16" s="143" t="s">
        <v>9</v>
      </c>
      <c r="S16" s="99"/>
      <c r="T16" s="99"/>
      <c r="U16" s="99"/>
      <c r="V16" s="99"/>
      <c r="W16" s="139"/>
      <c r="X16" s="138" t="s">
        <v>10</v>
      </c>
      <c r="Y16" s="139"/>
      <c r="Z16" s="143" t="s">
        <v>11</v>
      </c>
      <c r="AA16" s="145"/>
      <c r="AB16" s="138" t="s">
        <v>12</v>
      </c>
      <c r="AC16" s="139"/>
      <c r="AD16" s="143" t="s">
        <v>13</v>
      </c>
      <c r="AE16" s="139"/>
    </row>
    <row r="17" spans="1:31" x14ac:dyDescent="0.25">
      <c r="A17" s="73" t="s">
        <v>14</v>
      </c>
      <c r="B17" s="93" t="s">
        <v>15</v>
      </c>
      <c r="C17" s="107" t="s">
        <v>16</v>
      </c>
      <c r="D17" s="108" t="s">
        <v>17</v>
      </c>
      <c r="E17" s="61"/>
      <c r="F17" s="109"/>
      <c r="G17" s="88" t="s">
        <v>18</v>
      </c>
      <c r="H17" s="112" t="s">
        <v>51</v>
      </c>
      <c r="I17" s="113"/>
      <c r="J17" s="93" t="s">
        <v>15</v>
      </c>
      <c r="K17" s="107" t="s">
        <v>16</v>
      </c>
      <c r="L17" s="108" t="s">
        <v>17</v>
      </c>
      <c r="M17" s="61"/>
      <c r="N17" s="109"/>
      <c r="O17" s="88" t="s">
        <v>18</v>
      </c>
      <c r="P17" s="112" t="s">
        <v>51</v>
      </c>
      <c r="Q17" s="113"/>
      <c r="R17" s="180" t="s">
        <v>19</v>
      </c>
      <c r="S17" s="100"/>
      <c r="T17" s="100"/>
      <c r="U17" s="100"/>
      <c r="V17" s="100"/>
      <c r="W17" s="144"/>
      <c r="X17" s="68" t="s">
        <v>20</v>
      </c>
      <c r="Y17" s="55" t="s">
        <v>21</v>
      </c>
      <c r="Z17" s="68" t="s">
        <v>20</v>
      </c>
      <c r="AA17" s="55" t="s">
        <v>21</v>
      </c>
      <c r="AB17" s="68" t="s">
        <v>20</v>
      </c>
      <c r="AC17" s="55" t="s">
        <v>21</v>
      </c>
      <c r="AD17" s="68" t="s">
        <v>20</v>
      </c>
      <c r="AE17" s="55" t="s">
        <v>21</v>
      </c>
    </row>
    <row r="18" spans="1:31" x14ac:dyDescent="0.25">
      <c r="A18" s="74"/>
      <c r="B18" s="94"/>
      <c r="C18" s="98"/>
      <c r="D18" s="110"/>
      <c r="E18" s="64"/>
      <c r="F18" s="111"/>
      <c r="G18" s="89"/>
      <c r="H18" s="114"/>
      <c r="I18" s="115"/>
      <c r="J18" s="94"/>
      <c r="K18" s="98"/>
      <c r="L18" s="110"/>
      <c r="M18" s="64"/>
      <c r="N18" s="111"/>
      <c r="O18" s="89"/>
      <c r="P18" s="114"/>
      <c r="Q18" s="115"/>
      <c r="R18" s="180" t="s">
        <v>22</v>
      </c>
      <c r="S18" s="100"/>
      <c r="T18" s="100" t="s">
        <v>23</v>
      </c>
      <c r="U18" s="100"/>
      <c r="V18" s="100" t="s">
        <v>24</v>
      </c>
      <c r="W18" s="144"/>
      <c r="X18" s="68"/>
      <c r="Y18" s="55"/>
      <c r="Z18" s="68"/>
      <c r="AA18" s="55"/>
      <c r="AB18" s="68"/>
      <c r="AC18" s="55"/>
      <c r="AD18" s="68"/>
      <c r="AE18" s="55"/>
    </row>
    <row r="19" spans="1:31" x14ac:dyDescent="0.25">
      <c r="A19" s="74"/>
      <c r="B19" s="49">
        <v>1</v>
      </c>
      <c r="C19" s="2"/>
      <c r="D19" s="90"/>
      <c r="E19" s="91"/>
      <c r="F19" s="92"/>
      <c r="G19" s="6"/>
      <c r="H19" s="114"/>
      <c r="I19" s="115"/>
      <c r="J19" s="49">
        <v>1</v>
      </c>
      <c r="K19" s="2" t="s">
        <v>59</v>
      </c>
      <c r="L19" s="86" t="s">
        <v>70</v>
      </c>
      <c r="M19" s="86"/>
      <c r="N19" s="86"/>
      <c r="O19" s="6"/>
      <c r="P19" s="114"/>
      <c r="Q19" s="115"/>
      <c r="R19" s="3">
        <v>0</v>
      </c>
      <c r="S19" s="4">
        <v>4</v>
      </c>
      <c r="T19" s="4">
        <v>0</v>
      </c>
      <c r="U19" s="4">
        <v>4</v>
      </c>
      <c r="V19" s="4"/>
      <c r="W19" s="5"/>
      <c r="X19" s="24">
        <f t="shared" ref="X19:Y22" si="0">Z19*1</f>
        <v>0</v>
      </c>
      <c r="Y19" s="25">
        <f t="shared" si="0"/>
        <v>1</v>
      </c>
      <c r="Z19" s="23">
        <f t="shared" ref="Z19" si="1">IF(AM19&gt;AN19,1,0)</f>
        <v>0</v>
      </c>
      <c r="AA19" s="26">
        <v>1</v>
      </c>
      <c r="AB19" s="11">
        <f t="shared" ref="AB19:AC22" si="2">AM19</f>
        <v>0</v>
      </c>
      <c r="AC19" s="10">
        <v>2</v>
      </c>
      <c r="AD19" s="23">
        <f>R19+T19+AK19</f>
        <v>0</v>
      </c>
      <c r="AE19" s="10">
        <f>S19+U19+AL19</f>
        <v>8</v>
      </c>
    </row>
    <row r="20" spans="1:31" x14ac:dyDescent="0.25">
      <c r="A20" s="74"/>
      <c r="B20" s="49">
        <v>2</v>
      </c>
      <c r="C20" s="2" t="s">
        <v>57</v>
      </c>
      <c r="D20" s="90" t="s">
        <v>61</v>
      </c>
      <c r="E20" s="91"/>
      <c r="F20" s="92"/>
      <c r="G20" s="6" t="s">
        <v>62</v>
      </c>
      <c r="H20" s="114"/>
      <c r="I20" s="115"/>
      <c r="J20" s="49">
        <v>2</v>
      </c>
      <c r="K20" s="2" t="s">
        <v>55</v>
      </c>
      <c r="L20" s="86" t="s">
        <v>68</v>
      </c>
      <c r="M20" s="86"/>
      <c r="N20" s="86"/>
      <c r="O20" s="6"/>
      <c r="P20" s="114"/>
      <c r="Q20" s="115"/>
      <c r="R20" s="3">
        <v>4</v>
      </c>
      <c r="S20" s="4">
        <v>0</v>
      </c>
      <c r="T20" s="4">
        <v>4</v>
      </c>
      <c r="U20" s="4">
        <v>0</v>
      </c>
      <c r="V20" s="4"/>
      <c r="W20" s="5"/>
      <c r="X20" s="24">
        <v>1</v>
      </c>
      <c r="Y20" s="25">
        <f t="shared" si="0"/>
        <v>0</v>
      </c>
      <c r="Z20" s="23">
        <v>1</v>
      </c>
      <c r="AA20" s="26">
        <f t="shared" ref="AA20:AA22" si="3">IF(AN20&gt;AM20,1,0)</f>
        <v>0</v>
      </c>
      <c r="AB20" s="11">
        <v>2</v>
      </c>
      <c r="AC20" s="10">
        <f t="shared" si="2"/>
        <v>0</v>
      </c>
      <c r="AD20" s="23">
        <f t="shared" ref="AD20:AE22" si="4">R20+T20+AK20</f>
        <v>8</v>
      </c>
      <c r="AE20" s="10">
        <f t="shared" si="4"/>
        <v>0</v>
      </c>
    </row>
    <row r="21" spans="1:31" x14ac:dyDescent="0.25">
      <c r="A21" s="74"/>
      <c r="B21" s="49">
        <v>3</v>
      </c>
      <c r="C21" s="2" t="s">
        <v>58</v>
      </c>
      <c r="D21" s="90" t="s">
        <v>65</v>
      </c>
      <c r="E21" s="91"/>
      <c r="F21" s="92"/>
      <c r="G21" s="6"/>
      <c r="H21" s="114"/>
      <c r="I21" s="115"/>
      <c r="J21" s="49">
        <v>3</v>
      </c>
      <c r="K21" s="2" t="s">
        <v>54</v>
      </c>
      <c r="L21" s="86" t="s">
        <v>69</v>
      </c>
      <c r="M21" s="86"/>
      <c r="N21" s="86"/>
      <c r="O21" s="6"/>
      <c r="P21" s="114"/>
      <c r="Q21" s="115"/>
      <c r="R21" s="3">
        <v>1</v>
      </c>
      <c r="S21" s="4">
        <v>4</v>
      </c>
      <c r="T21" s="4">
        <v>3</v>
      </c>
      <c r="U21" s="4">
        <v>4</v>
      </c>
      <c r="V21" s="4"/>
      <c r="W21" s="5"/>
      <c r="X21" s="24">
        <f t="shared" si="0"/>
        <v>0</v>
      </c>
      <c r="Y21" s="25">
        <f t="shared" si="0"/>
        <v>1</v>
      </c>
      <c r="Z21" s="23">
        <v>0</v>
      </c>
      <c r="AA21" s="26">
        <v>1</v>
      </c>
      <c r="AB21" s="11">
        <v>0</v>
      </c>
      <c r="AC21" s="10">
        <v>2</v>
      </c>
      <c r="AD21" s="23">
        <f t="shared" si="4"/>
        <v>4</v>
      </c>
      <c r="AE21" s="10">
        <f t="shared" si="4"/>
        <v>8</v>
      </c>
    </row>
    <row r="22" spans="1:31" ht="16.5" thickBot="1" x14ac:dyDescent="0.3">
      <c r="A22" s="75"/>
      <c r="B22" s="50">
        <v>4</v>
      </c>
      <c r="C22" s="2" t="s">
        <v>66</v>
      </c>
      <c r="D22" s="118" t="s">
        <v>64</v>
      </c>
      <c r="E22" s="119"/>
      <c r="F22" s="120"/>
      <c r="G22" s="6" t="s">
        <v>63</v>
      </c>
      <c r="H22" s="116"/>
      <c r="I22" s="117"/>
      <c r="J22" s="50">
        <v>4</v>
      </c>
      <c r="K22" s="2" t="s">
        <v>53</v>
      </c>
      <c r="L22" s="86" t="s">
        <v>67</v>
      </c>
      <c r="M22" s="86"/>
      <c r="N22" s="86"/>
      <c r="O22" s="6"/>
      <c r="P22" s="116"/>
      <c r="Q22" s="117"/>
      <c r="R22" s="51">
        <v>0</v>
      </c>
      <c r="S22" s="47">
        <v>4</v>
      </c>
      <c r="T22" s="47">
        <v>1</v>
      </c>
      <c r="U22" s="47">
        <v>4</v>
      </c>
      <c r="V22" s="47"/>
      <c r="W22" s="48"/>
      <c r="X22" s="24">
        <v>0</v>
      </c>
      <c r="Y22" s="25">
        <v>1</v>
      </c>
      <c r="Z22" s="23">
        <v>0</v>
      </c>
      <c r="AA22" s="26">
        <v>1</v>
      </c>
      <c r="AB22" s="11">
        <v>0</v>
      </c>
      <c r="AC22" s="10">
        <v>2</v>
      </c>
      <c r="AD22" s="23">
        <f t="shared" si="4"/>
        <v>1</v>
      </c>
      <c r="AE22" s="12">
        <f t="shared" si="4"/>
        <v>8</v>
      </c>
    </row>
    <row r="23" spans="1:31" ht="16.5" thickBot="1" x14ac:dyDescent="0.3">
      <c r="A23" s="13"/>
      <c r="B23" s="76"/>
      <c r="C23" s="77"/>
      <c r="D23" s="77"/>
      <c r="E23" s="77"/>
      <c r="F23" s="77"/>
      <c r="G23" s="77"/>
      <c r="H23" s="77"/>
      <c r="I23" s="78"/>
      <c r="J23" s="76"/>
      <c r="K23" s="77"/>
      <c r="L23" s="77"/>
      <c r="M23" s="77"/>
      <c r="N23" s="77"/>
      <c r="O23" s="77"/>
      <c r="P23" s="77"/>
      <c r="Q23" s="78"/>
      <c r="R23" s="146" t="s">
        <v>25</v>
      </c>
      <c r="S23" s="147"/>
      <c r="T23" s="147"/>
      <c r="U23" s="147"/>
      <c r="V23" s="147"/>
      <c r="W23" s="148"/>
      <c r="X23" s="14">
        <f t="shared" ref="X23:AE23" si="5">SUM(X19:X22)</f>
        <v>1</v>
      </c>
      <c r="Y23" s="15">
        <f t="shared" si="5"/>
        <v>3</v>
      </c>
      <c r="Z23" s="52">
        <f t="shared" si="5"/>
        <v>1</v>
      </c>
      <c r="AA23" s="16">
        <f t="shared" si="5"/>
        <v>3</v>
      </c>
      <c r="AB23" s="52">
        <f t="shared" si="5"/>
        <v>2</v>
      </c>
      <c r="AC23" s="16">
        <f t="shared" si="5"/>
        <v>6</v>
      </c>
      <c r="AD23" s="52">
        <f t="shared" si="5"/>
        <v>13</v>
      </c>
      <c r="AE23" s="16">
        <f t="shared" si="5"/>
        <v>24</v>
      </c>
    </row>
    <row r="24" spans="1:31" ht="16.5" thickBot="1" x14ac:dyDescent="0.3">
      <c r="A24" s="17"/>
      <c r="B24" s="79"/>
      <c r="C24" s="80"/>
      <c r="D24" s="80"/>
      <c r="E24" s="80"/>
      <c r="F24" s="80"/>
      <c r="G24" s="80"/>
      <c r="H24" s="80"/>
      <c r="I24" s="81"/>
      <c r="J24" s="79"/>
      <c r="K24" s="80"/>
      <c r="L24" s="80"/>
      <c r="M24" s="80"/>
      <c r="N24" s="80"/>
      <c r="O24" s="80"/>
      <c r="P24" s="80"/>
      <c r="Q24" s="81"/>
      <c r="R24" s="157"/>
      <c r="S24" s="158"/>
      <c r="T24" s="158"/>
      <c r="U24" s="158"/>
      <c r="V24" s="158"/>
      <c r="W24" s="158"/>
      <c r="X24" s="158"/>
      <c r="Y24" s="158"/>
      <c r="Z24" s="158"/>
      <c r="AA24" s="158"/>
      <c r="AB24" s="158"/>
      <c r="AC24" s="158"/>
      <c r="AD24" s="158"/>
      <c r="AE24" s="158"/>
    </row>
    <row r="25" spans="1:31" ht="16.5" thickBot="1" x14ac:dyDescent="0.3">
      <c r="A25" s="18"/>
      <c r="B25" s="82"/>
      <c r="C25" s="83"/>
      <c r="D25" s="83"/>
      <c r="E25" s="83"/>
      <c r="F25" s="83"/>
      <c r="G25" s="83"/>
      <c r="H25" s="83"/>
      <c r="I25" s="84"/>
      <c r="J25" s="82"/>
      <c r="K25" s="83"/>
      <c r="L25" s="83"/>
      <c r="M25" s="83"/>
      <c r="N25" s="83"/>
      <c r="O25" s="83"/>
      <c r="P25" s="83"/>
      <c r="Q25" s="84"/>
      <c r="R25" s="143" t="s">
        <v>9</v>
      </c>
      <c r="S25" s="99"/>
      <c r="T25" s="99"/>
      <c r="U25" s="99"/>
      <c r="V25" s="99"/>
      <c r="W25" s="139"/>
      <c r="X25" s="143" t="s">
        <v>10</v>
      </c>
      <c r="Y25" s="145"/>
      <c r="Z25" s="138" t="s">
        <v>11</v>
      </c>
      <c r="AA25" s="139"/>
      <c r="AB25" s="138" t="s">
        <v>12</v>
      </c>
      <c r="AC25" s="139"/>
      <c r="AD25" s="143" t="s">
        <v>13</v>
      </c>
      <c r="AE25" s="139"/>
    </row>
    <row r="26" spans="1:31" x14ac:dyDescent="0.25">
      <c r="A26" s="73" t="s">
        <v>26</v>
      </c>
      <c r="B26" s="93" t="s">
        <v>15</v>
      </c>
      <c r="C26" s="97" t="s">
        <v>16</v>
      </c>
      <c r="D26" s="160" t="s">
        <v>17</v>
      </c>
      <c r="E26" s="161"/>
      <c r="F26" s="162"/>
      <c r="G26" s="179" t="s">
        <v>18</v>
      </c>
      <c r="H26" s="173" t="s">
        <v>52</v>
      </c>
      <c r="I26" s="174"/>
      <c r="J26" s="93" t="s">
        <v>15</v>
      </c>
      <c r="K26" s="107" t="s">
        <v>16</v>
      </c>
      <c r="L26" s="99" t="s">
        <v>17</v>
      </c>
      <c r="M26" s="99"/>
      <c r="N26" s="99"/>
      <c r="O26" s="88" t="s">
        <v>18</v>
      </c>
      <c r="P26" s="173" t="s">
        <v>52</v>
      </c>
      <c r="Q26" s="174"/>
      <c r="R26" s="60" t="s">
        <v>19</v>
      </c>
      <c r="S26" s="61"/>
      <c r="T26" s="61"/>
      <c r="U26" s="61"/>
      <c r="V26" s="61"/>
      <c r="W26" s="62"/>
      <c r="X26" s="68" t="s">
        <v>20</v>
      </c>
      <c r="Y26" s="55" t="s">
        <v>21</v>
      </c>
      <c r="Z26" s="68" t="s">
        <v>20</v>
      </c>
      <c r="AA26" s="55" t="s">
        <v>21</v>
      </c>
      <c r="AB26" s="68" t="s">
        <v>20</v>
      </c>
      <c r="AC26" s="55" t="s">
        <v>21</v>
      </c>
      <c r="AD26" s="68" t="s">
        <v>20</v>
      </c>
      <c r="AE26" s="55" t="s">
        <v>21</v>
      </c>
    </row>
    <row r="27" spans="1:31" x14ac:dyDescent="0.25">
      <c r="A27" s="95"/>
      <c r="B27" s="94"/>
      <c r="C27" s="98"/>
      <c r="D27" s="110"/>
      <c r="E27" s="64"/>
      <c r="F27" s="111"/>
      <c r="G27" s="89"/>
      <c r="H27" s="175"/>
      <c r="I27" s="176"/>
      <c r="J27" s="94"/>
      <c r="K27" s="98"/>
      <c r="L27" s="100"/>
      <c r="M27" s="100"/>
      <c r="N27" s="100"/>
      <c r="O27" s="89"/>
      <c r="P27" s="175"/>
      <c r="Q27" s="176"/>
      <c r="R27" s="63"/>
      <c r="S27" s="64"/>
      <c r="T27" s="64"/>
      <c r="U27" s="64"/>
      <c r="V27" s="64"/>
      <c r="W27" s="65"/>
      <c r="X27" s="68"/>
      <c r="Y27" s="55"/>
      <c r="Z27" s="68"/>
      <c r="AA27" s="55"/>
      <c r="AB27" s="68"/>
      <c r="AC27" s="55"/>
      <c r="AD27" s="68"/>
      <c r="AE27" s="55"/>
    </row>
    <row r="28" spans="1:31" x14ac:dyDescent="0.25">
      <c r="A28" s="95"/>
      <c r="B28" s="71">
        <v>1</v>
      </c>
      <c r="C28" s="2"/>
      <c r="D28" s="90"/>
      <c r="E28" s="91"/>
      <c r="F28" s="92"/>
      <c r="G28" s="6"/>
      <c r="H28" s="175"/>
      <c r="I28" s="176"/>
      <c r="J28" s="85">
        <v>1</v>
      </c>
      <c r="K28" s="2"/>
      <c r="L28" s="86"/>
      <c r="M28" s="86"/>
      <c r="N28" s="86"/>
      <c r="O28" s="6"/>
      <c r="P28" s="175"/>
      <c r="Q28" s="176"/>
      <c r="R28" s="211">
        <v>0</v>
      </c>
      <c r="S28" s="165"/>
      <c r="T28" s="212"/>
      <c r="U28" s="164">
        <v>8</v>
      </c>
      <c r="V28" s="165"/>
      <c r="W28" s="166"/>
      <c r="X28" s="56">
        <v>0</v>
      </c>
      <c r="Y28" s="56">
        <v>1</v>
      </c>
      <c r="Z28" s="69">
        <v>0</v>
      </c>
      <c r="AA28" s="58">
        <v>1</v>
      </c>
      <c r="AB28" s="69">
        <v>0</v>
      </c>
      <c r="AC28" s="58">
        <v>2</v>
      </c>
      <c r="AD28" s="66">
        <f>R28+T28+AK28</f>
        <v>0</v>
      </c>
      <c r="AE28" s="58">
        <f>S28+U28+AL28</f>
        <v>8</v>
      </c>
    </row>
    <row r="29" spans="1:31" x14ac:dyDescent="0.25">
      <c r="A29" s="95"/>
      <c r="B29" s="87"/>
      <c r="C29" s="2"/>
      <c r="D29" s="90"/>
      <c r="E29" s="91"/>
      <c r="F29" s="92"/>
      <c r="G29" s="6"/>
      <c r="H29" s="175"/>
      <c r="I29" s="176"/>
      <c r="J29" s="85"/>
      <c r="K29" s="2"/>
      <c r="L29" s="86"/>
      <c r="M29" s="86"/>
      <c r="N29" s="86"/>
      <c r="O29" s="6"/>
      <c r="P29" s="175"/>
      <c r="Q29" s="176"/>
      <c r="R29" s="213"/>
      <c r="S29" s="168"/>
      <c r="T29" s="214"/>
      <c r="U29" s="167"/>
      <c r="V29" s="168"/>
      <c r="W29" s="169"/>
      <c r="X29" s="57"/>
      <c r="Y29" s="57"/>
      <c r="Z29" s="70"/>
      <c r="AA29" s="59"/>
      <c r="AB29" s="70"/>
      <c r="AC29" s="59"/>
      <c r="AD29" s="67"/>
      <c r="AE29" s="59"/>
    </row>
    <row r="30" spans="1:31" x14ac:dyDescent="0.25">
      <c r="A30" s="95"/>
      <c r="B30" s="71">
        <v>2</v>
      </c>
      <c r="C30" s="2"/>
      <c r="D30" s="90"/>
      <c r="E30" s="91"/>
      <c r="F30" s="92"/>
      <c r="G30" s="6"/>
      <c r="H30" s="175"/>
      <c r="I30" s="176"/>
      <c r="J30" s="85">
        <v>2</v>
      </c>
      <c r="K30" s="2"/>
      <c r="L30" s="86"/>
      <c r="M30" s="86"/>
      <c r="N30" s="86"/>
      <c r="O30" s="6"/>
      <c r="P30" s="175"/>
      <c r="Q30" s="176"/>
      <c r="R30" s="211">
        <v>0</v>
      </c>
      <c r="S30" s="165"/>
      <c r="T30" s="212"/>
      <c r="U30" s="164">
        <v>0</v>
      </c>
      <c r="V30" s="165"/>
      <c r="W30" s="166"/>
      <c r="X30" s="56">
        <v>0</v>
      </c>
      <c r="Y30" s="56">
        <f>AA30*2</f>
        <v>0</v>
      </c>
      <c r="Z30" s="69">
        <v>0</v>
      </c>
      <c r="AA30" s="58">
        <f>IF(AN30&gt;AM30,1,0)</f>
        <v>0</v>
      </c>
      <c r="AB30" s="69">
        <v>0</v>
      </c>
      <c r="AC30" s="58">
        <f>AN30</f>
        <v>0</v>
      </c>
      <c r="AD30" s="66">
        <f>R30+T30+AK30</f>
        <v>0</v>
      </c>
      <c r="AE30" s="58">
        <f>S30+U30+AL30</f>
        <v>0</v>
      </c>
    </row>
    <row r="31" spans="1:31" ht="16.5" thickBot="1" x14ac:dyDescent="0.3">
      <c r="A31" s="96"/>
      <c r="B31" s="72"/>
      <c r="C31" s="2"/>
      <c r="D31" s="118"/>
      <c r="E31" s="119"/>
      <c r="F31" s="120"/>
      <c r="G31" s="6"/>
      <c r="H31" s="177"/>
      <c r="I31" s="178"/>
      <c r="J31" s="199"/>
      <c r="K31" s="2"/>
      <c r="L31" s="86"/>
      <c r="M31" s="86"/>
      <c r="N31" s="86"/>
      <c r="O31" s="6"/>
      <c r="P31" s="177"/>
      <c r="Q31" s="178"/>
      <c r="R31" s="215"/>
      <c r="S31" s="171"/>
      <c r="T31" s="216"/>
      <c r="U31" s="170"/>
      <c r="V31" s="171"/>
      <c r="W31" s="172"/>
      <c r="X31" s="57"/>
      <c r="Y31" s="57"/>
      <c r="Z31" s="70"/>
      <c r="AA31" s="59"/>
      <c r="AB31" s="70"/>
      <c r="AC31" s="59"/>
      <c r="AD31" s="67"/>
      <c r="AE31" s="59"/>
    </row>
    <row r="32" spans="1:31" ht="16.5" thickBot="1" x14ac:dyDescent="0.3">
      <c r="A32" s="1"/>
      <c r="B32" s="217"/>
      <c r="C32" s="158"/>
      <c r="D32" s="158"/>
      <c r="E32" s="158"/>
      <c r="F32" s="158"/>
      <c r="G32" s="205"/>
      <c r="H32" s="205"/>
      <c r="I32" s="206"/>
      <c r="J32" s="217"/>
      <c r="K32" s="158"/>
      <c r="L32" s="158"/>
      <c r="M32" s="158"/>
      <c r="N32" s="158"/>
      <c r="O32" s="205"/>
      <c r="P32" s="205"/>
      <c r="Q32" s="206"/>
      <c r="R32" s="146" t="s">
        <v>27</v>
      </c>
      <c r="S32" s="147"/>
      <c r="T32" s="147"/>
      <c r="U32" s="147"/>
      <c r="V32" s="147"/>
      <c r="W32" s="148"/>
      <c r="X32" s="14">
        <v>0</v>
      </c>
      <c r="Y32" s="15">
        <v>0</v>
      </c>
      <c r="Z32" s="52">
        <f t="shared" ref="X32:AE32" si="6">SUM(Z28:Z31)</f>
        <v>0</v>
      </c>
      <c r="AA32" s="16">
        <f t="shared" si="6"/>
        <v>1</v>
      </c>
      <c r="AB32" s="52">
        <f t="shared" si="6"/>
        <v>0</v>
      </c>
      <c r="AC32" s="16">
        <f t="shared" si="6"/>
        <v>2</v>
      </c>
      <c r="AD32" s="52">
        <f t="shared" si="6"/>
        <v>0</v>
      </c>
      <c r="AE32" s="16">
        <f t="shared" si="6"/>
        <v>8</v>
      </c>
    </row>
    <row r="33" spans="1:31" ht="16.5" thickBot="1" x14ac:dyDescent="0.3">
      <c r="A33" s="1"/>
      <c r="B33" s="218"/>
      <c r="C33" s="202" t="s">
        <v>28</v>
      </c>
      <c r="D33" s="203"/>
      <c r="E33" s="203"/>
      <c r="F33" s="204"/>
      <c r="G33" s="207"/>
      <c r="H33" s="207"/>
      <c r="I33" s="208"/>
      <c r="J33" s="218"/>
      <c r="K33" s="202" t="s">
        <v>29</v>
      </c>
      <c r="L33" s="203"/>
      <c r="M33" s="203"/>
      <c r="N33" s="204"/>
      <c r="O33" s="207"/>
      <c r="P33" s="207"/>
      <c r="Q33" s="208"/>
      <c r="R33" s="157"/>
      <c r="S33" s="158"/>
      <c r="T33" s="158"/>
      <c r="U33" s="158"/>
      <c r="V33" s="158"/>
      <c r="W33" s="158"/>
      <c r="X33" s="158"/>
      <c r="Y33" s="158"/>
      <c r="Z33" s="158"/>
      <c r="AA33" s="158"/>
      <c r="AB33" s="158"/>
      <c r="AC33" s="158"/>
      <c r="AD33" s="158"/>
      <c r="AE33" s="158"/>
    </row>
    <row r="34" spans="1:31" ht="16.5" thickBot="1" x14ac:dyDescent="0.3">
      <c r="A34" s="1"/>
      <c r="B34" s="218"/>
      <c r="C34" s="35" t="s">
        <v>16</v>
      </c>
      <c r="D34" s="220" t="s">
        <v>57</v>
      </c>
      <c r="E34" s="221"/>
      <c r="F34" s="222"/>
      <c r="G34" s="207"/>
      <c r="H34" s="207"/>
      <c r="I34" s="208"/>
      <c r="J34" s="218"/>
      <c r="K34" s="35" t="s">
        <v>16</v>
      </c>
      <c r="L34" s="229" t="str">
        <f>K22</f>
        <v>AM1</v>
      </c>
      <c r="M34" s="223"/>
      <c r="N34" s="224"/>
      <c r="O34" s="207"/>
      <c r="P34" s="207"/>
      <c r="Q34" s="208"/>
      <c r="R34" s="219" t="s">
        <v>30</v>
      </c>
      <c r="S34" s="159"/>
      <c r="T34" s="159"/>
      <c r="U34" s="159"/>
      <c r="V34" s="159"/>
      <c r="W34" s="159"/>
      <c r="X34" s="14">
        <f t="shared" ref="X34:AE34" si="7">X23+X32</f>
        <v>1</v>
      </c>
      <c r="Y34" s="15">
        <f t="shared" si="7"/>
        <v>3</v>
      </c>
      <c r="Z34" s="27">
        <f t="shared" si="7"/>
        <v>1</v>
      </c>
      <c r="AA34" s="28">
        <f t="shared" si="7"/>
        <v>4</v>
      </c>
      <c r="AB34" s="27">
        <f t="shared" si="7"/>
        <v>2</v>
      </c>
      <c r="AC34" s="28">
        <f t="shared" si="7"/>
        <v>8</v>
      </c>
      <c r="AD34" s="27">
        <f t="shared" si="7"/>
        <v>13</v>
      </c>
      <c r="AE34" s="28">
        <f t="shared" si="7"/>
        <v>32</v>
      </c>
    </row>
    <row r="35" spans="1:31" x14ac:dyDescent="0.25">
      <c r="A35" s="1"/>
      <c r="B35" s="218"/>
      <c r="C35" s="200" t="s">
        <v>31</v>
      </c>
      <c r="D35" s="149" t="str">
        <f>VLOOKUP(D34,[1]Joueurs!$B$1:$H$10007,5,FALSE)</f>
        <v>Ritz Ben</v>
      </c>
      <c r="E35" s="150"/>
      <c r="F35" s="151"/>
      <c r="G35" s="207"/>
      <c r="H35" s="207"/>
      <c r="I35" s="208"/>
      <c r="J35" s="218"/>
      <c r="K35" s="200" t="s">
        <v>31</v>
      </c>
      <c r="L35" s="149" t="str">
        <f>L22</f>
        <v>Vargas Dominguez Felipe</v>
      </c>
      <c r="M35" s="150"/>
      <c r="N35" s="151"/>
      <c r="O35" s="207"/>
      <c r="P35" s="207"/>
      <c r="Q35" s="208"/>
      <c r="R35" s="155" t="s">
        <v>32</v>
      </c>
      <c r="S35" s="155"/>
      <c r="T35" s="155"/>
      <c r="U35" s="155"/>
      <c r="V35" s="155"/>
      <c r="W35" s="155"/>
      <c r="X35" s="193" t="str">
        <f>IF(X34&gt;Y34,E5,IF(Y34&gt;X34,M5,"Match Nul"))</f>
        <v>Arendt &amp; Medernach</v>
      </c>
      <c r="Y35" s="194"/>
      <c r="Z35" s="194"/>
      <c r="AA35" s="194"/>
      <c r="AB35" s="194"/>
      <c r="AC35" s="194"/>
      <c r="AD35" s="194"/>
      <c r="AE35" s="195"/>
    </row>
    <row r="36" spans="1:31" ht="16.5" thickBot="1" x14ac:dyDescent="0.3">
      <c r="A36" s="1"/>
      <c r="B36" s="163"/>
      <c r="C36" s="201"/>
      <c r="D36" s="152"/>
      <c r="E36" s="153"/>
      <c r="F36" s="154"/>
      <c r="G36" s="209"/>
      <c r="H36" s="209"/>
      <c r="I36" s="210"/>
      <c r="J36" s="163"/>
      <c r="K36" s="201"/>
      <c r="L36" s="152"/>
      <c r="M36" s="153"/>
      <c r="N36" s="154"/>
      <c r="O36" s="209"/>
      <c r="P36" s="209"/>
      <c r="Q36" s="210"/>
      <c r="R36" s="156"/>
      <c r="S36" s="156"/>
      <c r="T36" s="156"/>
      <c r="U36" s="156"/>
      <c r="V36" s="156"/>
      <c r="W36" s="156"/>
      <c r="X36" s="196"/>
      <c r="Y36" s="197"/>
      <c r="Z36" s="197"/>
      <c r="AA36" s="197"/>
      <c r="AB36" s="197"/>
      <c r="AC36" s="197"/>
      <c r="AD36" s="197"/>
      <c r="AE36" s="198"/>
    </row>
    <row r="37" spans="1:3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ht="16.5" thickBo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x14ac:dyDescent="0.25">
      <c r="A39" s="1"/>
      <c r="B39" s="181" t="s">
        <v>33</v>
      </c>
      <c r="C39" s="182"/>
      <c r="D39" s="182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2"/>
      <c r="Q39" s="182"/>
      <c r="R39" s="182"/>
      <c r="S39" s="182"/>
      <c r="T39" s="182"/>
      <c r="U39" s="182"/>
      <c r="V39" s="182"/>
      <c r="W39" s="182"/>
      <c r="X39" s="182"/>
      <c r="Y39" s="182"/>
      <c r="Z39" s="183"/>
      <c r="AA39" s="183"/>
      <c r="AB39" s="183"/>
      <c r="AC39" s="183"/>
      <c r="AD39" s="183"/>
      <c r="AE39" s="184"/>
    </row>
    <row r="40" spans="1:31" x14ac:dyDescent="0.25">
      <c r="A40" s="1"/>
      <c r="B40" s="185" t="s">
        <v>71</v>
      </c>
      <c r="C40" s="186"/>
      <c r="D40" s="186"/>
      <c r="E40" s="186"/>
      <c r="F40" s="186"/>
      <c r="G40" s="186"/>
      <c r="H40" s="186"/>
      <c r="I40" s="186"/>
      <c r="J40" s="186"/>
      <c r="K40" s="186"/>
      <c r="L40" s="186"/>
      <c r="M40" s="186"/>
      <c r="N40" s="186"/>
      <c r="O40" s="186"/>
      <c r="P40" s="186"/>
      <c r="Q40" s="186"/>
      <c r="R40" s="186"/>
      <c r="S40" s="186"/>
      <c r="T40" s="186"/>
      <c r="U40" s="186"/>
      <c r="V40" s="186"/>
      <c r="W40" s="186"/>
      <c r="X40" s="186"/>
      <c r="Y40" s="186"/>
      <c r="Z40" s="187"/>
      <c r="AA40" s="187"/>
      <c r="AB40" s="187"/>
      <c r="AC40" s="187"/>
      <c r="AD40" s="187"/>
      <c r="AE40" s="188"/>
    </row>
    <row r="41" spans="1:31" x14ac:dyDescent="0.25">
      <c r="A41" s="1"/>
      <c r="B41" s="185"/>
      <c r="C41" s="186"/>
      <c r="D41" s="186"/>
      <c r="E41" s="186"/>
      <c r="F41" s="186"/>
      <c r="G41" s="186"/>
      <c r="H41" s="186"/>
      <c r="I41" s="186"/>
      <c r="J41" s="186"/>
      <c r="K41" s="186"/>
      <c r="L41" s="186"/>
      <c r="M41" s="186"/>
      <c r="N41" s="186"/>
      <c r="O41" s="186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87"/>
      <c r="AA41" s="187"/>
      <c r="AB41" s="187"/>
      <c r="AC41" s="187"/>
      <c r="AD41" s="187"/>
      <c r="AE41" s="188"/>
    </row>
    <row r="42" spans="1:31" ht="16.5" thickBot="1" x14ac:dyDescent="0.3">
      <c r="A42" s="1"/>
      <c r="B42" s="189"/>
      <c r="C42" s="190"/>
      <c r="D42" s="190"/>
      <c r="E42" s="190"/>
      <c r="F42" s="190"/>
      <c r="G42" s="190"/>
      <c r="H42" s="190"/>
      <c r="I42" s="190"/>
      <c r="J42" s="190"/>
      <c r="K42" s="190"/>
      <c r="L42" s="190"/>
      <c r="M42" s="190"/>
      <c r="N42" s="190"/>
      <c r="O42" s="190"/>
      <c r="P42" s="190"/>
      <c r="Q42" s="190"/>
      <c r="R42" s="190"/>
      <c r="S42" s="190"/>
      <c r="T42" s="190"/>
      <c r="U42" s="190"/>
      <c r="V42" s="190"/>
      <c r="W42" s="190"/>
      <c r="X42" s="190"/>
      <c r="Y42" s="190"/>
      <c r="Z42" s="191"/>
      <c r="AA42" s="191"/>
      <c r="AB42" s="191"/>
      <c r="AC42" s="191"/>
      <c r="AD42" s="191"/>
      <c r="AE42" s="192"/>
    </row>
  </sheetData>
  <mergeCells count="133">
    <mergeCell ref="K35:K36"/>
    <mergeCell ref="L35:N36"/>
    <mergeCell ref="R35:W36"/>
    <mergeCell ref="X35:AE36"/>
    <mergeCell ref="B39:AE39"/>
    <mergeCell ref="B40:AE42"/>
    <mergeCell ref="O32:Q36"/>
    <mergeCell ref="R32:W32"/>
    <mergeCell ref="C33:F33"/>
    <mergeCell ref="K33:N33"/>
    <mergeCell ref="R33:AE33"/>
    <mergeCell ref="D34:F34"/>
    <mergeCell ref="L34:N34"/>
    <mergeCell ref="R34:W34"/>
    <mergeCell ref="C35:C36"/>
    <mergeCell ref="D35:F36"/>
    <mergeCell ref="AC30:AC31"/>
    <mergeCell ref="AD30:AD31"/>
    <mergeCell ref="AE30:AE31"/>
    <mergeCell ref="D31:F31"/>
    <mergeCell ref="L31:N31"/>
    <mergeCell ref="B32:B36"/>
    <mergeCell ref="C32:F32"/>
    <mergeCell ref="G32:I36"/>
    <mergeCell ref="J32:J36"/>
    <mergeCell ref="K32:N32"/>
    <mergeCell ref="U30:W31"/>
    <mergeCell ref="X30:X31"/>
    <mergeCell ref="Y30:Y31"/>
    <mergeCell ref="Z30:Z31"/>
    <mergeCell ref="AA30:AA31"/>
    <mergeCell ref="AB30:AB31"/>
    <mergeCell ref="Z28:Z29"/>
    <mergeCell ref="AA28:AA29"/>
    <mergeCell ref="AB28:AB29"/>
    <mergeCell ref="AC28:AC29"/>
    <mergeCell ref="AD28:AD29"/>
    <mergeCell ref="AE28:AE29"/>
    <mergeCell ref="AD26:AD27"/>
    <mergeCell ref="AE26:AE27"/>
    <mergeCell ref="B28:B29"/>
    <mergeCell ref="D28:F28"/>
    <mergeCell ref="J28:J29"/>
    <mergeCell ref="L28:N28"/>
    <mergeCell ref="R28:T29"/>
    <mergeCell ref="U28:W29"/>
    <mergeCell ref="X28:X29"/>
    <mergeCell ref="Y28:Y29"/>
    <mergeCell ref="X26:X27"/>
    <mergeCell ref="Y26:Y27"/>
    <mergeCell ref="Z26:Z27"/>
    <mergeCell ref="AA26:AA27"/>
    <mergeCell ref="AB26:AB27"/>
    <mergeCell ref="AC26:AC27"/>
    <mergeCell ref="J26:J27"/>
    <mergeCell ref="K26:K27"/>
    <mergeCell ref="L26:N27"/>
    <mergeCell ref="O26:O27"/>
    <mergeCell ref="P26:Q31"/>
    <mergeCell ref="R26:W27"/>
    <mergeCell ref="L29:N29"/>
    <mergeCell ref="J30:J31"/>
    <mergeCell ref="L30:N30"/>
    <mergeCell ref="R30:T31"/>
    <mergeCell ref="A26:A31"/>
    <mergeCell ref="B26:B27"/>
    <mergeCell ref="C26:C27"/>
    <mergeCell ref="D26:F27"/>
    <mergeCell ref="G26:G27"/>
    <mergeCell ref="H26:I31"/>
    <mergeCell ref="D29:F29"/>
    <mergeCell ref="B30:B31"/>
    <mergeCell ref="D30:F30"/>
    <mergeCell ref="B23:I25"/>
    <mergeCell ref="J23:Q25"/>
    <mergeCell ref="R23:W23"/>
    <mergeCell ref="R24:AE24"/>
    <mergeCell ref="R25:W25"/>
    <mergeCell ref="X25:Y25"/>
    <mergeCell ref="Z25:AA25"/>
    <mergeCell ref="AB25:AC25"/>
    <mergeCell ref="AD25:AE25"/>
    <mergeCell ref="AD17:AD18"/>
    <mergeCell ref="AE17:AE18"/>
    <mergeCell ref="R18:S18"/>
    <mergeCell ref="T18:U18"/>
    <mergeCell ref="V18:W18"/>
    <mergeCell ref="D19:F19"/>
    <mergeCell ref="L19:N19"/>
    <mergeCell ref="X17:X18"/>
    <mergeCell ref="Y17:Y18"/>
    <mergeCell ref="Z17:Z18"/>
    <mergeCell ref="AA17:AA18"/>
    <mergeCell ref="AB17:AB18"/>
    <mergeCell ref="AC17:AC18"/>
    <mergeCell ref="J17:J18"/>
    <mergeCell ref="K17:K18"/>
    <mergeCell ref="L17:N18"/>
    <mergeCell ref="O17:O18"/>
    <mergeCell ref="P17:Q22"/>
    <mergeCell ref="R17:W17"/>
    <mergeCell ref="L20:N20"/>
    <mergeCell ref="L21:N21"/>
    <mergeCell ref="L22:N22"/>
    <mergeCell ref="A17:A22"/>
    <mergeCell ref="B17:B18"/>
    <mergeCell ref="C17:C18"/>
    <mergeCell ref="D17:F18"/>
    <mergeCell ref="G17:G18"/>
    <mergeCell ref="H17:I22"/>
    <mergeCell ref="D20:F20"/>
    <mergeCell ref="D21:F21"/>
    <mergeCell ref="D22:F22"/>
    <mergeCell ref="V13:AD13"/>
    <mergeCell ref="B16:I16"/>
    <mergeCell ref="J16:Q16"/>
    <mergeCell ref="R16:W16"/>
    <mergeCell ref="X16:Y16"/>
    <mergeCell ref="Z16:AA16"/>
    <mergeCell ref="AB16:AC16"/>
    <mergeCell ref="AD16:AE16"/>
    <mergeCell ref="B11:C11"/>
    <mergeCell ref="D11:F11"/>
    <mergeCell ref="H11:I11"/>
    <mergeCell ref="J11:L11"/>
    <mergeCell ref="O11:R11"/>
    <mergeCell ref="O13:R13"/>
    <mergeCell ref="A1:D9"/>
    <mergeCell ref="J2:N2"/>
    <mergeCell ref="E4:I4"/>
    <mergeCell ref="M4:Q4"/>
    <mergeCell ref="E5:I6"/>
    <mergeCell ref="M5:Q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11"/>
  <sheetViews>
    <sheetView workbookViewId="0">
      <selection sqref="A1:G1"/>
    </sheetView>
  </sheetViews>
  <sheetFormatPr defaultColWidth="9" defaultRowHeight="15.75" x14ac:dyDescent="0.25"/>
  <cols>
    <col min="1" max="1" width="19.25" bestFit="1" customWidth="1"/>
    <col min="2" max="2" width="12.625" style="29" bestFit="1" customWidth="1"/>
    <col min="3" max="3" width="16.625" style="29" bestFit="1" customWidth="1"/>
    <col min="4" max="7" width="9" style="29"/>
  </cols>
  <sheetData>
    <row r="1" spans="1:7" ht="51.75" thickBot="1" x14ac:dyDescent="0.3">
      <c r="A1" s="228" t="s">
        <v>36</v>
      </c>
      <c r="B1" s="228"/>
      <c r="C1" s="228"/>
      <c r="D1" s="228"/>
      <c r="E1" s="228"/>
      <c r="F1" s="228"/>
      <c r="G1" s="228"/>
    </row>
    <row r="2" spans="1:7" ht="20.100000000000001" customHeight="1" x14ac:dyDescent="0.25">
      <c r="A2" s="225" t="s">
        <v>37</v>
      </c>
      <c r="B2" s="226"/>
      <c r="C2" s="226"/>
      <c r="D2" s="226"/>
      <c r="E2" s="226"/>
      <c r="F2" s="226"/>
      <c r="G2" s="227"/>
    </row>
    <row r="3" spans="1:7" ht="20.100000000000001" customHeight="1" thickBot="1" x14ac:dyDescent="0.3">
      <c r="A3" s="40" t="s">
        <v>35</v>
      </c>
      <c r="B3" s="41" t="s">
        <v>38</v>
      </c>
      <c r="C3" s="42" t="s">
        <v>39</v>
      </c>
      <c r="D3" s="43" t="s">
        <v>40</v>
      </c>
      <c r="E3" s="43" t="s">
        <v>41</v>
      </c>
      <c r="F3" s="43" t="s">
        <v>42</v>
      </c>
      <c r="G3" s="44" t="s">
        <v>43</v>
      </c>
    </row>
    <row r="4" spans="1:7" ht="20.100000000000001" customHeight="1" x14ac:dyDescent="0.25">
      <c r="A4" s="45" t="s">
        <v>45</v>
      </c>
      <c r="B4" s="38" t="e">
        <f>VLOOKUP($A4,#REF!,10,FALSE)</f>
        <v>#REF!</v>
      </c>
      <c r="C4" s="33" t="e">
        <f>VLOOKUP($A4,#REF!,11,FALSE)</f>
        <v>#REF!</v>
      </c>
      <c r="D4" s="33" t="e">
        <f>VLOOKUP($A4,#REF!,2,FALSE)</f>
        <v>#REF!</v>
      </c>
      <c r="E4" s="33" t="e">
        <f>VLOOKUP($A4,#REF!,4,FALSE)</f>
        <v>#REF!</v>
      </c>
      <c r="F4" s="33" t="e">
        <f>VLOOKUP($A4,#REF!,6,FALSE)</f>
        <v>#REF!</v>
      </c>
      <c r="G4" s="34" t="e">
        <f>VLOOKUP($A4,#REF!,8,FALSE)</f>
        <v>#REF!</v>
      </c>
    </row>
    <row r="5" spans="1:7" ht="20.100000000000001" customHeight="1" x14ac:dyDescent="0.25">
      <c r="A5" s="46" t="s">
        <v>49</v>
      </c>
      <c r="B5" s="39" t="e">
        <f>VLOOKUP($A5,#REF!,10,FALSE)</f>
        <v>#REF!</v>
      </c>
      <c r="C5" s="30" t="e">
        <f>VLOOKUP($A5,#REF!,11,FALSE)</f>
        <v>#REF!</v>
      </c>
      <c r="D5" s="30" t="e">
        <f>VLOOKUP($A5,#REF!,2,FALSE)</f>
        <v>#REF!</v>
      </c>
      <c r="E5" s="30" t="e">
        <f>VLOOKUP($A5,#REF!,4,FALSE)</f>
        <v>#REF!</v>
      </c>
      <c r="F5" s="30" t="e">
        <f>VLOOKUP($A5,#REF!,6,FALSE)</f>
        <v>#REF!</v>
      </c>
      <c r="G5" s="31" t="e">
        <f>VLOOKUP($A5,#REF!,8,FALSE)</f>
        <v>#REF!</v>
      </c>
    </row>
    <row r="6" spans="1:7" ht="20.100000000000001" customHeight="1" x14ac:dyDescent="0.25">
      <c r="A6" s="46" t="s">
        <v>44</v>
      </c>
      <c r="B6" s="39" t="e">
        <f>VLOOKUP($A6,#REF!,10,FALSE)</f>
        <v>#REF!</v>
      </c>
      <c r="C6" s="30" t="e">
        <f>VLOOKUP($A6,#REF!,11,FALSE)</f>
        <v>#REF!</v>
      </c>
      <c r="D6" s="30" t="e">
        <f>VLOOKUP($A6,#REF!,2,FALSE)</f>
        <v>#REF!</v>
      </c>
      <c r="E6" s="30" t="e">
        <f>VLOOKUP($A6,#REF!,4,FALSE)</f>
        <v>#REF!</v>
      </c>
      <c r="F6" s="30" t="e">
        <f>VLOOKUP($A6,#REF!,6,FALSE)</f>
        <v>#REF!</v>
      </c>
      <c r="G6" s="31" t="e">
        <f>VLOOKUP($A6,#REF!,8,FALSE)</f>
        <v>#REF!</v>
      </c>
    </row>
    <row r="7" spans="1:7" ht="20.100000000000001" customHeight="1" x14ac:dyDescent="0.25">
      <c r="A7" s="46" t="s">
        <v>46</v>
      </c>
      <c r="B7" s="39" t="e">
        <f>VLOOKUP($A7,#REF!,10,FALSE)</f>
        <v>#REF!</v>
      </c>
      <c r="C7" s="30" t="e">
        <f>VLOOKUP($A7,#REF!,11,FALSE)</f>
        <v>#REF!</v>
      </c>
      <c r="D7" s="30" t="e">
        <f>VLOOKUP($A7,#REF!,2,FALSE)</f>
        <v>#REF!</v>
      </c>
      <c r="E7" s="30" t="e">
        <f>VLOOKUP($A7,#REF!,4,FALSE)</f>
        <v>#REF!</v>
      </c>
      <c r="F7" s="30" t="e">
        <f>VLOOKUP($A7,#REF!,6,FALSE)</f>
        <v>#REF!</v>
      </c>
      <c r="G7" s="31" t="e">
        <f>VLOOKUP($A7,#REF!,8,FALSE)</f>
        <v>#REF!</v>
      </c>
    </row>
    <row r="8" spans="1:7" ht="20.100000000000001" customHeight="1" x14ac:dyDescent="0.25">
      <c r="A8" s="46" t="s">
        <v>50</v>
      </c>
      <c r="B8" s="39" t="e">
        <f>VLOOKUP($A8,#REF!,10,FALSE)</f>
        <v>#REF!</v>
      </c>
      <c r="C8" s="30" t="e">
        <f>VLOOKUP($A8,#REF!,11,FALSE)</f>
        <v>#REF!</v>
      </c>
      <c r="D8" s="30" t="e">
        <f>VLOOKUP($A8,#REF!,2,FALSE)</f>
        <v>#REF!</v>
      </c>
      <c r="E8" s="30" t="e">
        <f>VLOOKUP($A8,#REF!,4,FALSE)</f>
        <v>#REF!</v>
      </c>
      <c r="F8" s="30" t="e">
        <f>VLOOKUP($A8,#REF!,6,FALSE)</f>
        <v>#REF!</v>
      </c>
      <c r="G8" s="31" t="e">
        <f>VLOOKUP($A8,#REF!,8,FALSE)</f>
        <v>#REF!</v>
      </c>
    </row>
    <row r="9" spans="1:7" ht="20.100000000000001" customHeight="1" x14ac:dyDescent="0.25">
      <c r="A9" s="46" t="s">
        <v>34</v>
      </c>
      <c r="B9" s="39" t="e">
        <f>VLOOKUP($A9,#REF!,10,FALSE)</f>
        <v>#REF!</v>
      </c>
      <c r="C9" s="30" t="e">
        <f>VLOOKUP($A9,#REF!,11,FALSE)</f>
        <v>#REF!</v>
      </c>
      <c r="D9" s="30" t="e">
        <f>VLOOKUP($A9,#REF!,2,FALSE)</f>
        <v>#REF!</v>
      </c>
      <c r="E9" s="30" t="e">
        <f>VLOOKUP($A9,#REF!,4,FALSE)</f>
        <v>#REF!</v>
      </c>
      <c r="F9" s="30" t="e">
        <f>VLOOKUP($A9,#REF!,6,FALSE)</f>
        <v>#REF!</v>
      </c>
      <c r="G9" s="31" t="e">
        <f>VLOOKUP($A9,#REF!,8,FALSE)</f>
        <v>#REF!</v>
      </c>
    </row>
    <row r="10" spans="1:7" ht="20.100000000000001" customHeight="1" x14ac:dyDescent="0.25">
      <c r="A10" s="46" t="s">
        <v>48</v>
      </c>
      <c r="B10" s="39" t="e">
        <f>VLOOKUP($A10,#REF!,10,FALSE)</f>
        <v>#REF!</v>
      </c>
      <c r="C10" s="30" t="e">
        <f>VLOOKUP($A10,#REF!,11,FALSE)</f>
        <v>#REF!</v>
      </c>
      <c r="D10" s="30" t="e">
        <f>VLOOKUP($A10,#REF!,2,FALSE)</f>
        <v>#REF!</v>
      </c>
      <c r="E10" s="30" t="e">
        <f>VLOOKUP($A10,#REF!,4,FALSE)</f>
        <v>#REF!</v>
      </c>
      <c r="F10" s="30" t="e">
        <f>VLOOKUP($A10,#REF!,6,FALSE)</f>
        <v>#REF!</v>
      </c>
      <c r="G10" s="31" t="e">
        <f>VLOOKUP($A10,#REF!,8,FALSE)</f>
        <v>#REF!</v>
      </c>
    </row>
    <row r="11" spans="1:7" ht="20.100000000000001" customHeight="1" thickBot="1" x14ac:dyDescent="0.3">
      <c r="A11" s="40" t="s">
        <v>47</v>
      </c>
      <c r="B11" s="37" t="e">
        <f>VLOOKUP($A11,#REF!,10,FALSE)</f>
        <v>#REF!</v>
      </c>
      <c r="C11" s="32" t="e">
        <f>VLOOKUP($A11,#REF!,11,FALSE)</f>
        <v>#REF!</v>
      </c>
      <c r="D11" s="32" t="e">
        <f>VLOOKUP($A11,#REF!,2,FALSE)</f>
        <v>#REF!</v>
      </c>
      <c r="E11" s="32" t="e">
        <f>VLOOKUP($A11,#REF!,4,FALSE)</f>
        <v>#REF!</v>
      </c>
      <c r="F11" s="32" t="e">
        <f>VLOOKUP($A11,#REF!,6,FALSE)</f>
        <v>#REF!</v>
      </c>
      <c r="G11" s="36" t="e">
        <f>VLOOKUP($A11,#REF!,8,FALSE)</f>
        <v>#REF!</v>
      </c>
    </row>
  </sheetData>
  <mergeCells count="2">
    <mergeCell ref="A2:G2"/>
    <mergeCell ref="A1:G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Classements</vt:lpstr>
    </vt:vector>
  </TitlesOfParts>
  <Manager>Christian PEPIN</Manager>
  <Company>Pour la FLT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Feuille de Match FLT</dc:title>
  <dc:subject>Outil de saise de feuille de match</dc:subject>
  <dc:creator>Christian PEPIN</dc:creator>
  <cp:keywords/>
  <dc:description/>
  <cp:lastModifiedBy>RITZ Ben</cp:lastModifiedBy>
  <cp:revision/>
  <cp:lastPrinted>2016-10-21T11:44:14Z</cp:lastPrinted>
  <dcterms:created xsi:type="dcterms:W3CDTF">2013-01-26T09:51:39Z</dcterms:created>
  <dcterms:modified xsi:type="dcterms:W3CDTF">2023-08-31T06:45:33Z</dcterms:modified>
  <cp:category/>
  <cp:contentStatus/>
</cp:coreProperties>
</file>